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XFcPB54zIKjUX4DZbiJ+UgD599fdLkL/s4pQFE6c4IrbCWBsGZ+LVzFhVW7GCw+Kmd6c8dQ+xtA8Gw6UVChzrw==" workbookSaltValue="z+QsQWYBmbRTjOXgnIpcQA==" workbookSpinCount="100000" lockStructure="1"/>
  <bookViews>
    <workbookView xWindow="0" yWindow="0" windowWidth="25410" windowHeight="12060"/>
  </bookViews>
  <sheets>
    <sheet name="Pildymo pavyzdys" sheetId="11" r:id="rId1"/>
    <sheet name="Sheet1" sheetId="12" r:id="rId2"/>
    <sheet name="FĮ KU" sheetId="7" state="hidden" r:id="rId3"/>
    <sheet name="FĮ VKTMI + FĮ KTMI" sheetId="8" state="hidden" r:id="rId4"/>
    <sheet name="Dienpinigiai ir apgyvendinimas" sheetId="5" state="hidden" r:id="rId5"/>
  </sheets>
  <definedNames>
    <definedName name="_xlnm._FilterDatabase" localSheetId="4" hidden="1">'Dienpinigiai ir apgyvendinimas'!$A$1:$L$208</definedName>
    <definedName name="_xlnm._FilterDatabase" localSheetId="2" hidden="1">'FĮ KU'!$A$1:$G$208</definedName>
  </definedNames>
  <calcPr calcId="162913"/>
</workbook>
</file>

<file path=xl/calcChain.xml><?xml version="1.0" encoding="utf-8"?>
<calcChain xmlns="http://schemas.openxmlformats.org/spreadsheetml/2006/main">
  <c r="L6" i="11" l="1"/>
  <c r="J6" i="11"/>
  <c r="K6" i="11" s="1"/>
  <c r="E6" i="11" l="1"/>
  <c r="H6" i="11" l="1"/>
  <c r="M6" i="11" l="1"/>
  <c r="I6" i="11"/>
  <c r="G6" i="11" s="1"/>
  <c r="F6" i="11"/>
  <c r="K8" i="5" l="1"/>
  <c r="E200" i="5"/>
  <c r="F200" i="5" s="1"/>
  <c r="K200" i="5"/>
  <c r="E195" i="5"/>
  <c r="F195" i="5" s="1"/>
  <c r="K195" i="5"/>
  <c r="E189" i="5"/>
  <c r="F189" i="5" s="1"/>
  <c r="K189" i="5"/>
  <c r="E190" i="5"/>
  <c r="F190" i="5" s="1"/>
  <c r="K190" i="5"/>
  <c r="E191" i="5"/>
  <c r="F191" i="5" s="1"/>
  <c r="K191" i="5"/>
  <c r="E186" i="5"/>
  <c r="F186" i="5" s="1"/>
  <c r="K186" i="5"/>
  <c r="E179" i="5"/>
  <c r="F179" i="5" s="1"/>
  <c r="K179" i="5"/>
  <c r="E180" i="5"/>
  <c r="F180" i="5" s="1"/>
  <c r="K180" i="5"/>
  <c r="E176" i="5"/>
  <c r="F176" i="5" s="1"/>
  <c r="K176" i="5"/>
  <c r="E171" i="5"/>
  <c r="F171" i="5" s="1"/>
  <c r="K171" i="5"/>
  <c r="E168" i="5"/>
  <c r="F168" i="5" s="1"/>
  <c r="K168" i="5"/>
  <c r="E169" i="5"/>
  <c r="F169" i="5" s="1"/>
  <c r="K169" i="5"/>
  <c r="E163" i="5"/>
  <c r="F163" i="5" s="1"/>
  <c r="K163" i="5"/>
  <c r="E159" i="5"/>
  <c r="F159" i="5" s="1"/>
  <c r="K159" i="5"/>
  <c r="E160" i="5"/>
  <c r="F160" i="5" s="1"/>
  <c r="K160" i="5"/>
  <c r="E161" i="5"/>
  <c r="F161" i="5" s="1"/>
  <c r="K161" i="5"/>
  <c r="E157" i="5"/>
  <c r="F157" i="5" s="1"/>
  <c r="K157" i="5"/>
  <c r="E153" i="5"/>
  <c r="F153" i="5" s="1"/>
  <c r="K153" i="5"/>
  <c r="E154" i="5"/>
  <c r="F154" i="5" s="1"/>
  <c r="K154" i="5"/>
  <c r="E146" i="5"/>
  <c r="F146" i="5" s="1"/>
  <c r="K146" i="5"/>
  <c r="E142" i="5"/>
  <c r="F142" i="5" s="1"/>
  <c r="K142" i="5"/>
  <c r="E143" i="5"/>
  <c r="F143" i="5" s="1"/>
  <c r="K143" i="5"/>
  <c r="E136" i="5"/>
  <c r="F136" i="5" s="1"/>
  <c r="K136" i="5"/>
  <c r="E137" i="5"/>
  <c r="F137" i="5" s="1"/>
  <c r="K137" i="5"/>
  <c r="E133" i="5"/>
  <c r="F133" i="5" s="1"/>
  <c r="K133" i="5"/>
  <c r="E131" i="5"/>
  <c r="F131" i="5" s="1"/>
  <c r="K131" i="5"/>
  <c r="E125" i="5"/>
  <c r="F125" i="5" s="1"/>
  <c r="K125" i="5"/>
  <c r="E119" i="5"/>
  <c r="F119" i="5" s="1"/>
  <c r="K119" i="5"/>
  <c r="E120" i="5"/>
  <c r="F120" i="5" s="1"/>
  <c r="K120" i="5"/>
  <c r="E115" i="5"/>
  <c r="F115" i="5" s="1"/>
  <c r="K115" i="5"/>
  <c r="E95" i="5"/>
  <c r="F95" i="5" s="1"/>
  <c r="K95" i="5"/>
  <c r="E93" i="5"/>
  <c r="F93" i="5" s="1"/>
  <c r="K93" i="5"/>
  <c r="E91" i="5"/>
  <c r="F91" i="5" s="1"/>
  <c r="K91" i="5"/>
  <c r="E83" i="5"/>
  <c r="F83" i="5" s="1"/>
  <c r="K83" i="5"/>
  <c r="E73" i="5"/>
  <c r="F73" i="5" s="1"/>
  <c r="K73" i="5"/>
  <c r="E60" i="5"/>
  <c r="F60" i="5" s="1"/>
  <c r="K60" i="5"/>
  <c r="E61" i="5"/>
  <c r="F61" i="5" s="1"/>
  <c r="K61" i="5"/>
  <c r="E62" i="5"/>
  <c r="F62" i="5" s="1"/>
  <c r="K62" i="5"/>
  <c r="E58" i="5"/>
  <c r="F58" i="5" s="1"/>
  <c r="K58" i="5"/>
  <c r="E56" i="5"/>
  <c r="F56" i="5" s="1"/>
  <c r="K56" i="5"/>
  <c r="E54" i="5"/>
  <c r="F54" i="5" s="1"/>
  <c r="K54" i="5"/>
  <c r="E50" i="5"/>
  <c r="F50" i="5" s="1"/>
  <c r="K50" i="5"/>
  <c r="E51" i="5"/>
  <c r="F51" i="5" s="1"/>
  <c r="K51" i="5"/>
  <c r="E52" i="5"/>
  <c r="F52" i="5" s="1"/>
  <c r="K52" i="5"/>
  <c r="E48" i="5"/>
  <c r="F48" i="5" s="1"/>
  <c r="K48" i="5"/>
  <c r="E45" i="5"/>
  <c r="F45" i="5" s="1"/>
  <c r="K45" i="5"/>
  <c r="E42" i="5"/>
  <c r="F42" i="5" s="1"/>
  <c r="K42" i="5"/>
  <c r="E39" i="5"/>
  <c r="F39" i="5" s="1"/>
  <c r="K39" i="5"/>
  <c r="E40" i="5"/>
  <c r="F40" i="5" s="1"/>
  <c r="K40" i="5"/>
  <c r="E34" i="5"/>
  <c r="F34" i="5" s="1"/>
  <c r="K34" i="5"/>
  <c r="E35" i="5"/>
  <c r="F35" i="5" s="1"/>
  <c r="K35" i="5"/>
  <c r="E31" i="5"/>
  <c r="F31" i="5" s="1"/>
  <c r="K31" i="5"/>
  <c r="E20" i="5"/>
  <c r="F20" i="5" s="1"/>
  <c r="K20" i="5"/>
  <c r="E21" i="5"/>
  <c r="F21" i="5" s="1"/>
  <c r="K21" i="5"/>
  <c r="E22" i="5"/>
  <c r="F22" i="5" s="1"/>
  <c r="K22" i="5"/>
  <c r="E23" i="5"/>
  <c r="F23" i="5" s="1"/>
  <c r="K23" i="5"/>
  <c r="E24" i="5"/>
  <c r="F24" i="5" s="1"/>
  <c r="K24" i="5"/>
  <c r="E18" i="5"/>
  <c r="F18" i="5" s="1"/>
  <c r="K18" i="5"/>
  <c r="E8" i="5"/>
  <c r="F8" i="5" s="1"/>
  <c r="N6" i="11" l="1"/>
  <c r="L2" i="5"/>
  <c r="K3" i="5"/>
  <c r="K4" i="5"/>
  <c r="K5" i="5"/>
  <c r="K6" i="5"/>
  <c r="K7" i="5"/>
  <c r="K9" i="5"/>
  <c r="K10" i="5"/>
  <c r="K11" i="5"/>
  <c r="K12" i="5"/>
  <c r="K13" i="5"/>
  <c r="K14" i="5"/>
  <c r="K15" i="5"/>
  <c r="K16" i="5"/>
  <c r="K17" i="5"/>
  <c r="K19" i="5"/>
  <c r="K25" i="5"/>
  <c r="K26" i="5"/>
  <c r="K27" i="5"/>
  <c r="K28" i="5"/>
  <c r="K29" i="5"/>
  <c r="K30" i="5"/>
  <c r="K32" i="5"/>
  <c r="K33" i="5"/>
  <c r="K36" i="5"/>
  <c r="K37" i="5"/>
  <c r="K38" i="5"/>
  <c r="K41" i="5"/>
  <c r="K43" i="5"/>
  <c r="K44" i="5"/>
  <c r="K46" i="5"/>
  <c r="K47" i="5"/>
  <c r="K49" i="5"/>
  <c r="K53" i="5"/>
  <c r="K55" i="5"/>
  <c r="K57" i="5"/>
  <c r="K59" i="5"/>
  <c r="K63" i="5"/>
  <c r="K64" i="5"/>
  <c r="K65" i="5"/>
  <c r="K66" i="5"/>
  <c r="K67" i="5"/>
  <c r="K68" i="5"/>
  <c r="K69" i="5"/>
  <c r="K70" i="5"/>
  <c r="K71" i="5"/>
  <c r="K72" i="5"/>
  <c r="K74" i="5"/>
  <c r="K75" i="5"/>
  <c r="K76" i="5"/>
  <c r="K77" i="5"/>
  <c r="K78" i="5"/>
  <c r="K79" i="5"/>
  <c r="K80" i="5"/>
  <c r="K81" i="5"/>
  <c r="K82" i="5"/>
  <c r="K84" i="5"/>
  <c r="K85" i="5"/>
  <c r="K86" i="5"/>
  <c r="K87" i="5"/>
  <c r="K88" i="5"/>
  <c r="K89" i="5"/>
  <c r="K90" i="5"/>
  <c r="K92" i="5"/>
  <c r="K94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6" i="5"/>
  <c r="K117" i="5"/>
  <c r="K118" i="5"/>
  <c r="K121" i="5"/>
  <c r="K122" i="5"/>
  <c r="K123" i="5"/>
  <c r="K124" i="5"/>
  <c r="K126" i="5"/>
  <c r="K127" i="5"/>
  <c r="K128" i="5"/>
  <c r="K129" i="5"/>
  <c r="K130" i="5"/>
  <c r="K132" i="5"/>
  <c r="K134" i="5"/>
  <c r="K135" i="5"/>
  <c r="K138" i="5"/>
  <c r="K139" i="5"/>
  <c r="K140" i="5"/>
  <c r="K141" i="5"/>
  <c r="K144" i="5"/>
  <c r="K145" i="5"/>
  <c r="K147" i="5"/>
  <c r="K148" i="5"/>
  <c r="K149" i="5"/>
  <c r="K150" i="5"/>
  <c r="K151" i="5"/>
  <c r="K152" i="5"/>
  <c r="K155" i="5"/>
  <c r="K156" i="5"/>
  <c r="K158" i="5"/>
  <c r="K162" i="5"/>
  <c r="K164" i="5"/>
  <c r="K165" i="5"/>
  <c r="K166" i="5"/>
  <c r="K167" i="5"/>
  <c r="K170" i="5"/>
  <c r="K172" i="5"/>
  <c r="K173" i="5"/>
  <c r="K174" i="5"/>
  <c r="K175" i="5"/>
  <c r="K177" i="5"/>
  <c r="K178" i="5"/>
  <c r="K181" i="5"/>
  <c r="K182" i="5"/>
  <c r="K183" i="5"/>
  <c r="K184" i="5"/>
  <c r="K185" i="5"/>
  <c r="K187" i="5"/>
  <c r="K188" i="5"/>
  <c r="K192" i="5"/>
  <c r="K193" i="5"/>
  <c r="K194" i="5"/>
  <c r="K196" i="5"/>
  <c r="K197" i="5"/>
  <c r="K198" i="5"/>
  <c r="K199" i="5"/>
  <c r="K201" i="5"/>
  <c r="K202" i="5"/>
  <c r="K203" i="5"/>
  <c r="K204" i="5"/>
  <c r="K205" i="5"/>
  <c r="K206" i="5"/>
  <c r="K207" i="5"/>
  <c r="K208" i="5"/>
  <c r="K2" i="5"/>
  <c r="B4" i="7"/>
  <c r="E208" i="5" l="1"/>
  <c r="F208" i="5" s="1"/>
  <c r="E155" i="5"/>
  <c r="F155" i="5" s="1"/>
  <c r="E156" i="5"/>
  <c r="F156" i="5" s="1"/>
  <c r="E158" i="5"/>
  <c r="F158" i="5" s="1"/>
  <c r="E162" i="5"/>
  <c r="F162" i="5" s="1"/>
  <c r="E164" i="5"/>
  <c r="F164" i="5" s="1"/>
  <c r="E165" i="5"/>
  <c r="F165" i="5" s="1"/>
  <c r="E166" i="5"/>
  <c r="F166" i="5" s="1"/>
  <c r="E167" i="5"/>
  <c r="F167" i="5" s="1"/>
  <c r="E170" i="5"/>
  <c r="F170" i="5" s="1"/>
  <c r="E172" i="5"/>
  <c r="F172" i="5" s="1"/>
  <c r="E173" i="5"/>
  <c r="F173" i="5" s="1"/>
  <c r="E174" i="5"/>
  <c r="F174" i="5" s="1"/>
  <c r="E175" i="5"/>
  <c r="F175" i="5" s="1"/>
  <c r="E177" i="5"/>
  <c r="F177" i="5" s="1"/>
  <c r="E178" i="5"/>
  <c r="F178" i="5" s="1"/>
  <c r="E181" i="5"/>
  <c r="F181" i="5" s="1"/>
  <c r="E182" i="5"/>
  <c r="F182" i="5" s="1"/>
  <c r="E183" i="5"/>
  <c r="F183" i="5" s="1"/>
  <c r="E184" i="5"/>
  <c r="F184" i="5" s="1"/>
  <c r="E185" i="5"/>
  <c r="F185" i="5" s="1"/>
  <c r="E187" i="5"/>
  <c r="F187" i="5" s="1"/>
  <c r="E188" i="5"/>
  <c r="F188" i="5" s="1"/>
  <c r="E192" i="5"/>
  <c r="F192" i="5" s="1"/>
  <c r="E193" i="5"/>
  <c r="F193" i="5" s="1"/>
  <c r="E194" i="5"/>
  <c r="F194" i="5" s="1"/>
  <c r="E196" i="5"/>
  <c r="F196" i="5" s="1"/>
  <c r="E197" i="5"/>
  <c r="F197" i="5" s="1"/>
  <c r="E198" i="5"/>
  <c r="F198" i="5" s="1"/>
  <c r="E199" i="5"/>
  <c r="F199" i="5" s="1"/>
  <c r="E201" i="5"/>
  <c r="F201" i="5" s="1"/>
  <c r="E202" i="5"/>
  <c r="F202" i="5" s="1"/>
  <c r="E203" i="5"/>
  <c r="F203" i="5" s="1"/>
  <c r="E204" i="5"/>
  <c r="F204" i="5" s="1"/>
  <c r="E205" i="5"/>
  <c r="F205" i="5" s="1"/>
  <c r="E206" i="5"/>
  <c r="F206" i="5" s="1"/>
  <c r="E207" i="5"/>
  <c r="F207" i="5" s="1"/>
  <c r="E121" i="5"/>
  <c r="F121" i="5" s="1"/>
  <c r="E122" i="5"/>
  <c r="F122" i="5" s="1"/>
  <c r="E123" i="5"/>
  <c r="F123" i="5" s="1"/>
  <c r="E124" i="5"/>
  <c r="F124" i="5" s="1"/>
  <c r="E126" i="5"/>
  <c r="F126" i="5" s="1"/>
  <c r="E127" i="5"/>
  <c r="F127" i="5" s="1"/>
  <c r="E128" i="5"/>
  <c r="F128" i="5" s="1"/>
  <c r="E129" i="5"/>
  <c r="F129" i="5" s="1"/>
  <c r="E130" i="5"/>
  <c r="F130" i="5" s="1"/>
  <c r="E132" i="5"/>
  <c r="F132" i="5" s="1"/>
  <c r="E134" i="5"/>
  <c r="F134" i="5" s="1"/>
  <c r="E135" i="5"/>
  <c r="F135" i="5" s="1"/>
  <c r="E138" i="5"/>
  <c r="F138" i="5" s="1"/>
  <c r="E139" i="5"/>
  <c r="F139" i="5" s="1"/>
  <c r="E140" i="5"/>
  <c r="F140" i="5" s="1"/>
  <c r="E141" i="5"/>
  <c r="F141" i="5" s="1"/>
  <c r="E144" i="5"/>
  <c r="F144" i="5" s="1"/>
  <c r="E145" i="5"/>
  <c r="F145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11" i="5"/>
  <c r="F111" i="5" s="1"/>
  <c r="E112" i="5"/>
  <c r="F112" i="5" s="1"/>
  <c r="E113" i="5"/>
  <c r="F113" i="5" s="1"/>
  <c r="E114" i="5"/>
  <c r="F114" i="5" s="1"/>
  <c r="E116" i="5"/>
  <c r="F116" i="5" s="1"/>
  <c r="E117" i="5"/>
  <c r="F117" i="5" s="1"/>
  <c r="E118" i="5"/>
  <c r="F118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94" i="5"/>
  <c r="F94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87" i="5"/>
  <c r="F87" i="5" s="1"/>
  <c r="E88" i="5"/>
  <c r="F88" i="5" s="1"/>
  <c r="E89" i="5"/>
  <c r="F89" i="5" s="1"/>
  <c r="E90" i="5"/>
  <c r="F90" i="5" s="1"/>
  <c r="E92" i="5"/>
  <c r="F92" i="5" s="1"/>
  <c r="E79" i="5"/>
  <c r="F79" i="5" s="1"/>
  <c r="E80" i="5"/>
  <c r="F80" i="5" s="1"/>
  <c r="E81" i="5"/>
  <c r="F81" i="5" s="1"/>
  <c r="E82" i="5"/>
  <c r="F82" i="5" s="1"/>
  <c r="E84" i="5"/>
  <c r="F84" i="5" s="1"/>
  <c r="E85" i="5"/>
  <c r="F85" i="5" s="1"/>
  <c r="E86" i="5"/>
  <c r="F86" i="5" s="1"/>
  <c r="E3" i="5"/>
  <c r="F3" i="5" s="1"/>
  <c r="E4" i="5"/>
  <c r="F4" i="5" s="1"/>
  <c r="E5" i="5"/>
  <c r="F5" i="5" s="1"/>
  <c r="E6" i="5"/>
  <c r="F6" i="5" s="1"/>
  <c r="E7" i="5"/>
  <c r="F7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9" i="5"/>
  <c r="F19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2" i="5"/>
  <c r="F32" i="5" s="1"/>
  <c r="E33" i="5"/>
  <c r="F33" i="5" s="1"/>
  <c r="E36" i="5"/>
  <c r="F36" i="5" s="1"/>
  <c r="E37" i="5"/>
  <c r="F37" i="5" s="1"/>
  <c r="E38" i="5"/>
  <c r="F38" i="5" s="1"/>
  <c r="E41" i="5"/>
  <c r="F41" i="5" s="1"/>
  <c r="E43" i="5"/>
  <c r="F43" i="5" s="1"/>
  <c r="E44" i="5"/>
  <c r="F44" i="5" s="1"/>
  <c r="E46" i="5"/>
  <c r="F46" i="5" s="1"/>
  <c r="E47" i="5"/>
  <c r="F47" i="5" s="1"/>
  <c r="E49" i="5"/>
  <c r="F49" i="5" s="1"/>
  <c r="E53" i="5"/>
  <c r="F53" i="5" s="1"/>
  <c r="E55" i="5"/>
  <c r="F55" i="5" s="1"/>
  <c r="E57" i="5"/>
  <c r="F57" i="5" s="1"/>
  <c r="E59" i="5"/>
  <c r="F59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4" i="5"/>
  <c r="F74" i="5" s="1"/>
  <c r="E75" i="5"/>
  <c r="F75" i="5" s="1"/>
  <c r="E76" i="5"/>
  <c r="F76" i="5" s="1"/>
  <c r="E77" i="5"/>
  <c r="F77" i="5" s="1"/>
  <c r="E78" i="5"/>
  <c r="F78" i="5" s="1"/>
  <c r="E2" i="5"/>
  <c r="F2" i="5" s="1"/>
  <c r="B143" i="7" l="1"/>
  <c r="B157" i="7"/>
  <c r="B2" i="7" l="1"/>
  <c r="B5" i="7"/>
  <c r="B3" i="7" l="1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5" i="7"/>
  <c r="B94" i="7"/>
  <c r="B97" i="7"/>
  <c r="B96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</calcChain>
</file>

<file path=xl/sharedStrings.xml><?xml version="1.0" encoding="utf-8"?>
<sst xmlns="http://schemas.openxmlformats.org/spreadsheetml/2006/main" count="867" uniqueCount="402">
  <si>
    <t>ŠALIS</t>
  </si>
  <si>
    <t>DIENPINIGIŲ NORMA EUR</t>
  </si>
  <si>
    <t>AFGANISTANO ISLAMO RESPUBLIKA</t>
  </si>
  <si>
    <t>AIRIJA</t>
  </si>
  <si>
    <t>ALBANIJOS RESPUBLIKA</t>
  </si>
  <si>
    <t xml:space="preserve">ALŽYRO LIAUDIES DEMOKRATINĖ RESPUBLIKA </t>
  </si>
  <si>
    <t>ANDOROS KUNIGAIKŠTYSTĖ</t>
  </si>
  <si>
    <t>ANGOLOS RESPUBLIKA</t>
  </si>
  <si>
    <t>ANTIGVA IR BARBUDA</t>
  </si>
  <si>
    <t>ARGENTINOS RESPUBLIKA</t>
  </si>
  <si>
    <t>ARMĖNIJOS RESPUBLIKA</t>
  </si>
  <si>
    <t xml:space="preserve">AUSTRALIJA 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</si>
  <si>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</si>
  <si>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</si>
  <si>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</si>
  <si>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</si>
  <si>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</si>
  <si>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  RESPUBLIKA</t>
  </si>
  <si>
    <t>BARBADOSAS</t>
  </si>
  <si>
    <t>BELGIJOS KARALYSTĖ</t>
  </si>
  <si>
    <t>BELIZAS</t>
  </si>
  <si>
    <t>BENINO RESPUBLIKA</t>
  </si>
  <si>
    <t>BERMUDA</t>
  </si>
  <si>
    <t>BISAU GVINĖJOS RESPUBLIKA</t>
  </si>
  <si>
    <t>BOLIVIJOS DAUGIATAUTĖ VALSTYBĖ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</si>
  <si>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</si>
  <si>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</si>
  <si>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</si>
  <si>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</si>
  <si>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</si>
  <si>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</si>
  <si>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BURUNDŽIO RESPUBLIKA</t>
  </si>
  <si>
    <t>BUTANO KARALYSTĖ</t>
  </si>
  <si>
    <t>CENTRINĖS AFRIKOS RESPUBLIKA</t>
  </si>
  <si>
    <t>ČADO RESPUBLIKA</t>
  </si>
  <si>
    <t>ČEKIJOS RESPUBLIKA</t>
  </si>
  <si>
    <t>ČILĖS RESPUBLIKA</t>
  </si>
  <si>
    <t>DANIJOS KARALYSTĖ</t>
  </si>
  <si>
    <t>DOMINIKOS RESPUBLIKA</t>
  </si>
  <si>
    <t>DOMINIKOS SANDRAUGA</t>
  </si>
  <si>
    <t xml:space="preserve">DRAMBLIO KAULO KRANTO RESPUBLIKA </t>
  </si>
  <si>
    <t>DŽIBUČIO RESPUBLIKA</t>
  </si>
  <si>
    <t>EGIPTO ARABŲ RESPUBLIKA</t>
  </si>
  <si>
    <t>EKVADORO RESPUBLIKA</t>
  </si>
  <si>
    <t>ERITRĖJA</t>
  </si>
  <si>
    <t>ESTIJOS RESPUBLIKA</t>
  </si>
  <si>
    <t>ETIOPIJOS FEDERACINĖ DEMOKRATINĖ RESPUBLIKA</t>
  </si>
  <si>
    <t>FIDŽIO RESPUBLIKA</t>
  </si>
  <si>
    <t>FILIPINŲ RESPUBLIKA</t>
  </si>
  <si>
    <t>GABONO RESPUBLIKA</t>
  </si>
  <si>
    <t>GAJANOS RESPUBLIKA</t>
  </si>
  <si>
    <t>GAMBIJOS RESPUBLIKA</t>
  </si>
  <si>
    <t>GANOS RESPUBLIKA</t>
  </si>
  <si>
    <t>GIBRALTARAS</t>
  </si>
  <si>
    <t>GRAIKIJOS RESPUBLIKA</t>
  </si>
  <si>
    <t>GRENADA</t>
  </si>
  <si>
    <t>GRUZIJA</t>
  </si>
  <si>
    <t>GVADELUPA</t>
  </si>
  <si>
    <t>GVATEMALOS RESPUBLIKA</t>
  </si>
  <si>
    <t>GVINĖJOS RESPUBLIKA</t>
  </si>
  <si>
    <t>HAIČIO RESPUBLIKA</t>
  </si>
  <si>
    <t>HONDŪRO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</si>
  <si>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</si>
  <si>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</si>
  <si>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</si>
  <si>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</si>
  <si>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</si>
  <si>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</si>
  <si>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</si>
  <si>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</si>
  <si>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</si>
  <si>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</si>
  <si>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JAMAIKA</t>
  </si>
  <si>
    <t>JAPONIJA</t>
  </si>
  <si>
    <t>JEMENO RESPUBLIKA</t>
  </si>
  <si>
    <t>JORDANIJOS HAŠIMITŲ KARALYSTĖ</t>
  </si>
  <si>
    <t>JUNGTINĖ DIDŽIOSIOS BRITANIJOS IR ŠIAURĖS AIRIJOS KARALYSTĖ</t>
  </si>
  <si>
    <t xml:space="preserve">JUNGTINIAI ARABŲ EMYRATAI </t>
  </si>
  <si>
    <t>JUODKALNIJA</t>
  </si>
  <si>
    <t>KAIMANŲ SALOS</t>
  </si>
  <si>
    <t>KAMBODŽOS KARALYSTĖ</t>
  </si>
  <si>
    <t>KAMERŪNO RESPUBLIKA</t>
  </si>
  <si>
    <t>KANADA</t>
  </si>
  <si>
    <t>KATARO VALSTYBĖ</t>
  </si>
  <si>
    <t>KENIJOS RESPUBLIKA</t>
  </si>
  <si>
    <t>KINIJOS LIAUDIES RESPUBLIKA</t>
  </si>
  <si>
    <t>KIPRO RESPUBLIKA</t>
  </si>
  <si>
    <t>KIRGIZIJOS RESPUBLIKA</t>
  </si>
  <si>
    <t>KIRIBAČIO RESPUBLIKA</t>
  </si>
  <si>
    <t>KOLUMBIJOS RESPUBLIKA</t>
  </si>
  <si>
    <t>KOMORŲ SĄJUNGA</t>
  </si>
  <si>
    <t>KONGO RESPUBLIKA</t>
  </si>
  <si>
    <t>KONGO DEMOKRATINĖ RESPUBLIKA</t>
  </si>
  <si>
    <t>KORĖJOS RESPUBLIKA</t>
  </si>
  <si>
    <t>KORĖJOS LIAUDIES DEMOKRATINĖ  RESPUBLIKA</t>
  </si>
  <si>
    <t>KOSOVO RESPUBLIKA</t>
  </si>
  <si>
    <t xml:space="preserve">KOSTA RIKOS RESPUBLIKA </t>
  </si>
  <si>
    <t>KROATIJOS RESPUBLIKA</t>
  </si>
  <si>
    <t>KUBOS RESPUBLIKA</t>
  </si>
  <si>
    <t>KUVEITO VALSTYBĖ</t>
  </si>
  <si>
    <t>LAOSO LIAUDIES DEMOKRATINĖ RESPUBLIKA</t>
  </si>
  <si>
    <t>LENKIJOS RESPUBLIKA</t>
  </si>
  <si>
    <t>LESOTO KARALYSTĖ</t>
  </si>
  <si>
    <t>LIBANO RESPUBLIKA</t>
  </si>
  <si>
    <t>LIBERIJOS RESPUBLIKA</t>
  </si>
  <si>
    <t xml:space="preserve">LIBIJA </t>
  </si>
  <si>
    <t xml:space="preserve">LICHTENŠTEINO KUNIGAIKŠTYSTĖ </t>
  </si>
  <si>
    <t>LIUKSEMBURGO DIDŽIOJI HERCOGYSTĖ</t>
  </si>
  <si>
    <t>MALAIZIJA</t>
  </si>
  <si>
    <t>MALAVIO RESPUBLIKA</t>
  </si>
  <si>
    <t>MALDYVŲ RESPUBLIKA</t>
  </si>
  <si>
    <t>MALIO RESPUBLIKA</t>
  </si>
  <si>
    <t>MALTOS RESPUBLIKA</t>
  </si>
  <si>
    <t xml:space="preserve">MAROKO KARALYSTĖ </t>
  </si>
  <si>
    <t>MARŠALO SALŲ RESPUBLIKA</t>
  </si>
  <si>
    <t>MARTINIKA</t>
  </si>
  <si>
    <t>MAURICIJAUS RESPUBLIKA</t>
  </si>
  <si>
    <t>MAURITANIJOS ISLAMO RESPUBLIKA</t>
  </si>
  <si>
    <t>MEKSIKOS JUNGTINĖS VALSTIJOS</t>
  </si>
  <si>
    <t>MIANMARO SĄJUNGOS RESPUBLIKA</t>
  </si>
  <si>
    <t>MIKRONEZIJOS FEDERACINĖS VALSTIJOS</t>
  </si>
  <si>
    <t>MOLDOVOS RESPUBLIKA</t>
  </si>
  <si>
    <t>MONAKO KUNIGAIKŠTYSTĖ</t>
  </si>
  <si>
    <t>MONGOLIJA</t>
  </si>
  <si>
    <t>MOZAMBIKO RESPUBLIKA</t>
  </si>
  <si>
    <t>NAMIBIJOS RESPUBLIKA</t>
  </si>
  <si>
    <t>NAUJOJI KALEDONIJA</t>
  </si>
  <si>
    <t>NAUJOJI ZELANDIJA</t>
  </si>
  <si>
    <t>NAURU RESPUBLIKA</t>
  </si>
  <si>
    <t>NEPALO FEDERACINĖ DEMOKRATINĖ RESPUBLIKA</t>
  </si>
  <si>
    <t>NIGERIJOS FEDERACINĖ RESPUBLIKA</t>
  </si>
  <si>
    <t>NIGERIO RESPUBLIKA</t>
  </si>
  <si>
    <t>NIKARAGVOS RESPUBLIKA</t>
  </si>
  <si>
    <t>NYDERLANDŲ KARALYSTĖ</t>
  </si>
  <si>
    <t>NORVEGIJOS KARALYSTĖ</t>
  </si>
  <si>
    <t>OMANO SULTONATAS</t>
  </si>
  <si>
    <t>PAKISTANO ISLAMO RESPUBLIKA</t>
  </si>
  <si>
    <t>PALAU RESPUBLIKA</t>
  </si>
  <si>
    <t>PANAMOS RESPUBLIKA</t>
  </si>
  <si>
    <t>PARAGVAJAUS RESPUBLIKA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</si>
  <si>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</si>
  <si>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</si>
  <si>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</si>
  <si>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</si>
  <si>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</si>
  <si>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</si>
  <si>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PUSIAUJO GVINĖJOS RESPUBLIKA</t>
  </si>
  <si>
    <t>RYTŲ TIMORO DEMOKRATINĖ RESPUBLIKA</t>
  </si>
  <si>
    <t>RUANDOS RESPUBLIKA</t>
  </si>
  <si>
    <t>RUMUNIJA</t>
  </si>
  <si>
    <t>SALIAMONO SALOS</t>
  </si>
  <si>
    <t>SALVADORO RESPUBLIKA</t>
  </si>
  <si>
    <t xml:space="preserve">SAMOA NEPRIKLAUSOMOJI VALSTYBĖ </t>
  </si>
  <si>
    <t>SAN MARINO RESPUBLIKA</t>
  </si>
  <si>
    <t>SAN TOMĖ IR PRINSIPĖS DEMOKRATINĖ RESPUBLIKA</t>
  </si>
  <si>
    <t xml:space="preserve">SAUDO ARABIJOS KARALYSTĖ </t>
  </si>
  <si>
    <t>SEIŠELIŲ RESPUBLIKA</t>
  </si>
  <si>
    <t>SENEGALO RESPUBLIKA</t>
  </si>
  <si>
    <t>SENT KITSAS IR NEVIS</t>
  </si>
  <si>
    <t>SENT LUSIJA</t>
  </si>
  <si>
    <t>SENT VINSENTAS IR GRENADINAI</t>
  </si>
  <si>
    <t>SERBIJOS RESPUBLIKA</t>
  </si>
  <si>
    <t>SIERA LEONĖS RESPUBLIKA</t>
  </si>
  <si>
    <t>SINGAPŪRO RESPUBLIKA</t>
  </si>
  <si>
    <t>SIRIJOS ARABŲ RESPUBLIKA</t>
  </si>
  <si>
    <t>SLOVAKIJOS RESPUBLIKA</t>
  </si>
  <si>
    <t>SLOVĖNIJOS RESPUBLIKA</t>
  </si>
  <si>
    <t>SOMALIO RESPUBLIKA</t>
  </si>
  <si>
    <t>SUDANO RESPUBLIKA</t>
  </si>
  <si>
    <t>SUOMIJOS RESPUBLIKA</t>
  </si>
  <si>
    <t>SURINAMO RESPUBLIKA</t>
  </si>
  <si>
    <t>SVAZILANDO KARALYSTĖ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</si>
  <si>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</si>
  <si>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</si>
  <si>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</si>
  <si>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</si>
  <si>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</si>
  <si>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TAITIS</t>
  </si>
  <si>
    <t>TAIVANAS</t>
  </si>
  <si>
    <t>TANZANIJOS JUNGTINĖ RESPUBLIKA</t>
  </si>
  <si>
    <t>TOGO RESPUBLIKA</t>
  </si>
  <si>
    <t>TONGOS KARALYSTĖ</t>
  </si>
  <si>
    <t>TRINIDADO IR TOBAGO RESPUBLIKA</t>
  </si>
  <si>
    <t>TUNISO RESPUBLIKA</t>
  </si>
  <si>
    <t>TURKIJOS RESPUBLIKA</t>
  </si>
  <si>
    <t>TURKMĖNISTANAS</t>
  </si>
  <si>
    <t>TUVALU</t>
  </si>
  <si>
    <t>UGANDOS RESPUBLIKA</t>
  </si>
  <si>
    <t>UKRAINA</t>
  </si>
  <si>
    <t>URUGVAJAUS RYTŲ RESPUBLIKA</t>
  </si>
  <si>
    <t>UZBEKISTANO RESPUBLIKA</t>
  </si>
  <si>
    <t>VANUATU RESPUBLIKA</t>
  </si>
  <si>
    <t>VATIKANO MIESTO VALSTYBĖ</t>
  </si>
  <si>
    <t>VENESUELOS BOLIVARO RESPUBLIKA</t>
  </si>
  <si>
    <t>VIETNAMO SOCIALISTINĖ RESPUBLIKA</t>
  </si>
  <si>
    <t>VOKIETIJOS FEDERACINĖ RESPUBLIKA</t>
  </si>
  <si>
    <t>ZAMBIJOS RESPUBLIKA</t>
  </si>
  <si>
    <t>ZIMBABVĖS RESPUBLIKA</t>
  </si>
  <si>
    <t>ŽALIOJO KYŠULIO RESPUBLIKA</t>
  </si>
  <si>
    <t>BUVUSIOJI JUGOSLAVIJOS RESPUBLIKA MAKEDONIJA</t>
  </si>
  <si>
    <t>FIKSUOTASIS ĮKAINIS EUR</t>
  </si>
  <si>
    <t>Šalių grupė</t>
  </si>
  <si>
    <t>2. II Europos šalių grupė (Belgija, Estija, Jungtinė Karalystė, Kipras, Kroatija, Lenkija, Liuksemburgas, Nyderlandai, Slovakija, Šveicarija, Vengrija, Vokietija) ir Izraelis</t>
  </si>
  <si>
    <t>4. Afrika, Azija, Š. Amerika</t>
  </si>
  <si>
    <t>5. P. Amerika, Australija, N.Zelandija</t>
  </si>
  <si>
    <r>
      <t>Kelionės į užsienį fiksuotojo įkainio (FĮ</t>
    </r>
    <r>
      <rPr>
        <b/>
        <sz val="9"/>
        <color theme="1"/>
        <rFont val="Times New Roman"/>
        <family val="1"/>
        <charset val="186"/>
      </rPr>
      <t>KU</t>
    </r>
    <r>
      <rPr>
        <b/>
        <sz val="12"/>
        <color theme="1"/>
        <rFont val="Times New Roman"/>
        <family val="1"/>
        <charset val="186"/>
      </rPr>
      <t>) dydis,  EUR</t>
    </r>
  </si>
  <si>
    <t>Kelionės į užsienį fiksuotųjų įkainių dydžiai (iš tyrimo ataskaitos)</t>
  </si>
  <si>
    <t>Fiksuotojo įkainio pavadinimas</t>
  </si>
  <si>
    <t>FĮ dydis, Eur/diena</t>
  </si>
  <si>
    <t>Kiti fiksuotųjų įkainių dydžiai (iš tyrimo ataskaitos)</t>
  </si>
  <si>
    <t>1. I Europos šalių grupė (Baltarusija, Čekija, Ispanija, Italija, Latvija, Moldova, Norvegija, Prancūzija, Suomija, Švedija, Rusija (europinė dalis- į varakus nuo Uralo kalnų ), Ukraina) ir Turkija</t>
  </si>
  <si>
    <t>3. III Europos šalių grupė (Airija, Austrija, Bulgarija, Danija, Graikija, Islandija, Malta, Portugalija, Rumunija, Serbija, Slovėnija) ir NVS Azijos šalys (Armėnija, Azerbaidžanas, Kazachstanas, Kirgizija, Tadžikija, Turkmėnija, Uzbekija)</t>
  </si>
  <si>
    <r>
      <t>1.Trumpalaikės mokslinės išvykos vietinių kelionių fiksuotasis įkainis (FĮ</t>
    </r>
    <r>
      <rPr>
        <sz val="8"/>
        <color theme="1"/>
        <rFont val="Calibri"/>
        <family val="2"/>
        <charset val="186"/>
        <scheme val="minor"/>
      </rPr>
      <t>VKTMI</t>
    </r>
    <r>
      <rPr>
        <sz val="11"/>
        <color theme="1"/>
        <rFont val="Calibri"/>
        <family val="2"/>
        <charset val="186"/>
        <scheme val="minor"/>
      </rPr>
      <t>)</t>
    </r>
  </si>
  <si>
    <r>
      <t>3. Kitų trumpalaikės mokslinės išvykos išlaidų fiksuotasis įkainis (FĮ</t>
    </r>
    <r>
      <rPr>
        <sz val="8"/>
        <color theme="1"/>
        <rFont val="Calibri"/>
        <family val="2"/>
        <charset val="186"/>
        <scheme val="minor"/>
      </rPr>
      <t>KTMI</t>
    </r>
    <r>
      <rPr>
        <sz val="11"/>
        <color theme="1"/>
        <rFont val="Calibri"/>
        <family val="2"/>
        <charset val="186"/>
        <scheme val="minor"/>
      </rPr>
      <t>)</t>
    </r>
  </si>
  <si>
    <t>Nustatytas vietinių kelionių  (TI) išlaidų fiksuotasis įkainis, eurais</t>
  </si>
  <si>
    <t>Apskaičiuota  kitų mokslinės išvykos (TI) išlaidų suma, eurais</t>
  </si>
  <si>
    <t>Nustatytas kitų išvykos (TI) išlaidų fiksuotasis įkainis, eurais</t>
  </si>
  <si>
    <t>RUSIJOS AZIJINĖ DALIS</t>
  </si>
  <si>
    <t>PALESTINOS VALSTYBĖ</t>
  </si>
  <si>
    <t>Gyvenamojo ploto nuomos išlaidų vienos dienos norma, iki, eurais</t>
  </si>
  <si>
    <t>Afganistano Islamo Respublika</t>
  </si>
  <si>
    <t>Airija</t>
  </si>
  <si>
    <t>Albanijos Respublika</t>
  </si>
  <si>
    <t xml:space="preserve">Alžyro Liaudies Demokratinė Respublika </t>
  </si>
  <si>
    <t>Andoros Kunigaikštystė</t>
  </si>
  <si>
    <t>Angolos Respublika</t>
  </si>
  <si>
    <t>Argentinos Respublika</t>
  </si>
  <si>
    <t>Armėnijos Respublika</t>
  </si>
  <si>
    <t xml:space="preserve">Australija 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</si>
  <si>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</si>
  <si>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</si>
  <si>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</si>
  <si>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</si>
  <si>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</si>
  <si>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  Respublika</t>
  </si>
  <si>
    <t>Belgijos Karalystė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</si>
  <si>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</si>
  <si>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</si>
  <si>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</si>
  <si>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</si>
  <si>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</si>
  <si>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</si>
  <si>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Butano Karalystė</t>
  </si>
  <si>
    <t>Buvusioji Jugoslavijos Respublika Makedonija</t>
  </si>
  <si>
    <t>Čekijos Respublika</t>
  </si>
  <si>
    <t>Čilės Respublika</t>
  </si>
  <si>
    <t>Danijos Karalystė</t>
  </si>
  <si>
    <t xml:space="preserve">Dramblio Kaulo Kranto Respublika </t>
  </si>
  <si>
    <t>Egipto Arabų Respublika</t>
  </si>
  <si>
    <t>Ekvadoro Respublika</t>
  </si>
  <si>
    <t>Estijos Respublika</t>
  </si>
  <si>
    <t>Etiopijos Federacinė Demokratinė Respublika</t>
  </si>
  <si>
    <t>Filipinų Respublika</t>
  </si>
  <si>
    <t>Ganos Respublika</t>
  </si>
  <si>
    <t>Graikijos Respublika</t>
  </si>
  <si>
    <t>Gruzija</t>
  </si>
  <si>
    <t>Gvatemalos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</si>
  <si>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</si>
  <si>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</si>
  <si>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</si>
  <si>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</si>
  <si>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</si>
  <si>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</si>
  <si>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</si>
  <si>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</si>
  <si>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Makao</t>
  </si>
  <si>
    <t>Japonija</t>
  </si>
  <si>
    <t>Jemeno Respublika</t>
  </si>
  <si>
    <t>Jordanijos Hašimitų Karalystė</t>
  </si>
  <si>
    <t>Jungtinė Didžiosios Britanijos ir Šiaurės Airijos Karalystė</t>
  </si>
  <si>
    <t xml:space="preserve">Jungtinės Amerikos Valstijos </t>
  </si>
  <si>
    <t xml:space="preserve">Jungtiniai Arabų Emyratai </t>
  </si>
  <si>
    <t>Juodkalnija</t>
  </si>
  <si>
    <t>Kaimanų Salos</t>
  </si>
  <si>
    <t>Kambodžos Karalystė</t>
  </si>
  <si>
    <t>Kanada</t>
  </si>
  <si>
    <t>Kataro Valstybė</t>
  </si>
  <si>
    <t>Kazachstano Respublika</t>
  </si>
  <si>
    <t>Kenijos Respublika</t>
  </si>
  <si>
    <t>Kinijos Liaudies Respublika</t>
  </si>
  <si>
    <t>Kipro Respublika</t>
  </si>
  <si>
    <t>Kirgizijos Respublika</t>
  </si>
  <si>
    <t>Kolumbijos Respublika</t>
  </si>
  <si>
    <t>Kongo Demokratinė Respublika</t>
  </si>
  <si>
    <t>Korėjos Respublika</t>
  </si>
  <si>
    <t>Korėjos Liaudies Demokratinė Respublika</t>
  </si>
  <si>
    <t>Kosovo Respublika</t>
  </si>
  <si>
    <t xml:space="preserve">Kosta Rikos Respublika </t>
  </si>
  <si>
    <t>Kroatijos Respublika</t>
  </si>
  <si>
    <t>Kubos Respublika</t>
  </si>
  <si>
    <t>Kuveito Valstybė</t>
  </si>
  <si>
    <t>Laoso Liaudies Demokratinė Respublika</t>
  </si>
  <si>
    <t>Latvijos Respublika</t>
  </si>
  <si>
    <t>Lenkijos Respublika</t>
  </si>
  <si>
    <t>Lesoto Karalystė</t>
  </si>
  <si>
    <t>Libano Respublika</t>
  </si>
  <si>
    <t>Liberijos Respublika</t>
  </si>
  <si>
    <t xml:space="preserve">Libija </t>
  </si>
  <si>
    <t xml:space="preserve">Lichtenšteino Kunigaikštystė </t>
  </si>
  <si>
    <t>Liuksemburgo Didžioji Hercogystė</t>
  </si>
  <si>
    <t>Madagaskaro Demokratinė Respublika</t>
  </si>
  <si>
    <t>Malaizija</t>
  </si>
  <si>
    <t>Malavio Respublika</t>
  </si>
  <si>
    <t>Malio Respublika</t>
  </si>
  <si>
    <t>Maltos Respublika</t>
  </si>
  <si>
    <t xml:space="preserve">Maroko Karalystė </t>
  </si>
  <si>
    <t>Mauricijaus Respublika</t>
  </si>
  <si>
    <t>Mauritanijos Islamo Respublika</t>
  </si>
  <si>
    <t>Meksikos Jungtinės Valstijos</t>
  </si>
  <si>
    <t>Mianmaro Sąjungos Respublika</t>
  </si>
  <si>
    <t>Moldovos Respublika</t>
  </si>
  <si>
    <t>Monako Kunigaikštystė</t>
  </si>
  <si>
    <t>Mongolija</t>
  </si>
  <si>
    <t>Mozambiko Respublika</t>
  </si>
  <si>
    <t>Namibijos Respublika</t>
  </si>
  <si>
    <t>Naujoji Zelandija</t>
  </si>
  <si>
    <t>Nepalo Federacinė Demokratinė Respublika</t>
  </si>
  <si>
    <t>Nigerijos Federacinė Respublika</t>
  </si>
  <si>
    <t>Nyderlandų Karalystė</t>
  </si>
  <si>
    <t>Norvegijos Karalystė</t>
  </si>
  <si>
    <t>Omano Sultonatas</t>
  </si>
  <si>
    <t>Pakistano Islamo Respublika</t>
  </si>
  <si>
    <t>Panamos Respublika</t>
  </si>
  <si>
    <t>Papua Naujosios Gvinėjos Nepriklausomoji Valstybė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</si>
  <si>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</si>
  <si>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</si>
  <si>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</si>
  <si>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</si>
  <si>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</si>
  <si>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</si>
  <si>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Ruandos Respublika</t>
  </si>
  <si>
    <t>Rumunija</t>
  </si>
  <si>
    <t>Rusijos Federacija</t>
  </si>
  <si>
    <t>San Marino Respublika</t>
  </si>
  <si>
    <t xml:space="preserve">Saudo Arabijos Karalystė </t>
  </si>
  <si>
    <t>Seišelių Respublika</t>
  </si>
  <si>
    <t>Senegalo Respublika</t>
  </si>
  <si>
    <t>Sent Kitsas ir Nevis</t>
  </si>
  <si>
    <t>Serbijos Respublika</t>
  </si>
  <si>
    <t>Singapūro Respublika</t>
  </si>
  <si>
    <t>Sirijos Arabų Respublika</t>
  </si>
  <si>
    <t>Slovakijos Respublika</t>
  </si>
  <si>
    <t>Slovėnijos Respublika</t>
  </si>
  <si>
    <t>Sudano Respublika</t>
  </si>
  <si>
    <t>Suomijos Respublika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</si>
  <si>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</si>
  <si>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</si>
  <si>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</si>
  <si>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</si>
  <si>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</si>
  <si>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Taivanas</t>
  </si>
  <si>
    <t>Tanzanijos Jungtinė Respublika</t>
  </si>
  <si>
    <t>Tuniso Respublika</t>
  </si>
  <si>
    <t>Turkijos Respublika</t>
  </si>
  <si>
    <t>Turkmėnistanas</t>
  </si>
  <si>
    <t>Ugandos Respublika</t>
  </si>
  <si>
    <t>Ukraina</t>
  </si>
  <si>
    <t>Urugvajaus Rytų Respublika</t>
  </si>
  <si>
    <t>Uzbekistano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</si>
  <si>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</si>
  <si>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</si>
  <si>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</si>
  <si>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</si>
  <si>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</si>
  <si>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Zambijos Respublika</t>
  </si>
  <si>
    <t>Zimbabvės Respublika</t>
  </si>
  <si>
    <t>Kitos valstybės</t>
  </si>
  <si>
    <t>GYVENAMOJO PLOTO NUOMOS DIENOS NORMA IKI....EUR 
(nuo 2018.07.01)</t>
  </si>
  <si>
    <t>JUNGTINĖS AMERIKOS VALSTIJOS</t>
  </si>
  <si>
    <t>KAZACHSTANO RESPUBLIKA</t>
  </si>
  <si>
    <t>LATVIJOS RESPUBLIKA</t>
  </si>
  <si>
    <t>RUSIJOS FEDERACIJA</t>
  </si>
  <si>
    <t>Gyvenamojo ploto nuomos norma nuo 2018-07-01</t>
  </si>
  <si>
    <t>Dienpinigių norma nuo 2018-07-01</t>
  </si>
  <si>
    <t>Alžyro Liaudies Demokratinė Respublika</t>
  </si>
  <si>
    <t>Australija</t>
  </si>
  <si>
    <t>Bangladešo Liaudies Respublika</t>
  </si>
  <si>
    <t>Dramblio Kaulo Kranto Respublika</t>
  </si>
  <si>
    <t>Jungtinės Amerikos Valstijos</t>
  </si>
  <si>
    <t>Jungtiniai Arabų Emyratai</t>
  </si>
  <si>
    <t>Kosta Rikos Respublika</t>
  </si>
  <si>
    <t>Libija</t>
  </si>
  <si>
    <t>Lichtenšteino Kunigaikštystė</t>
  </si>
  <si>
    <t>Maroko Karalystė</t>
  </si>
  <si>
    <t>Saudo Arabijos Karalystė</t>
  </si>
  <si>
    <t>MADAGASKARO DEMOKRATINĖ RESPUBLIKA</t>
  </si>
  <si>
    <t>PAPUA NAUJOSIOS GVINĖJOS NEPRIKLAUSOMOJI VALSTYBĖ</t>
  </si>
  <si>
    <t>VENGRIJA</t>
  </si>
  <si>
    <t xml:space="preserve">Nustatytas dienpinigių fiksuotasis įkainis***, eurais </t>
  </si>
  <si>
    <t xml:space="preserve">Nustatytas gyvenamojo ploto nuomos fiksuotasis įkainis***, eurais </t>
  </si>
  <si>
    <t xml:space="preserve">Išvykos dienų skaičius </t>
  </si>
  <si>
    <t>Kelionės atstumas remiantis Erasmus+ programa*</t>
  </si>
  <si>
    <t>*</t>
  </si>
  <si>
    <t>Registravimosi renginyje išlaidų  suma (jei taikoma - įrašyti)</t>
  </si>
  <si>
    <t>VALSTYBĖ (pasirinkti iš sąrašo):</t>
  </si>
  <si>
    <t>https://ec.europa.eu/programmes/erasmus-plus/resources/distance-calculator_lt</t>
  </si>
  <si>
    <t>Kelionės į užsienio šalį ir atgal išlaidos, eurais</t>
  </si>
  <si>
    <t>Vietinių kelionių užsienio šalyje išlaidos, eurais</t>
  </si>
  <si>
    <t>Dienpinigiai, eurais</t>
  </si>
  <si>
    <t>Gyvenamojo ploto nuomos išlaidos, eurais</t>
  </si>
  <si>
    <t>Prašomos skirti lėšos iki, eurais</t>
  </si>
  <si>
    <t>Didžiausių galimų išlaidų mokslinei išvykai skaičiuoklė (nuo 2019-05-13)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</si>
</sst>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10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252525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11"/>
      <color theme="0" tint="-0.34998626667073579"/>
      <name val="Times New Roman"/>
      <family val="1"/>
      <charset val="186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9" applyNumberFormat="0" applyAlignment="0" applyProtection="0"/>
    <xf numFmtId="0" fontId="15" fillId="22" borderId="10" applyNumberFormat="0" applyAlignment="0" applyProtection="0"/>
    <xf numFmtId="0" fontId="16" fillId="8" borderId="9" applyNumberFormat="0" applyAlignment="0" applyProtection="0"/>
    <xf numFmtId="0" fontId="17" fillId="0" borderId="11" applyNumberFormat="0" applyFill="0" applyAlignment="0" applyProtection="0"/>
    <xf numFmtId="0" fontId="18" fillId="23" borderId="0" applyNumberFormat="0" applyBorder="0" applyAlignment="0" applyProtection="0"/>
    <xf numFmtId="0" fontId="4" fillId="24" borderId="12" applyNumberFormat="0" applyFont="0" applyAlignment="0" applyProtection="0"/>
    <xf numFmtId="0" fontId="28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center" wrapText="1"/>
    </xf>
    <xf numFmtId="0" fontId="21" fillId="0" borderId="0" xfId="2" applyFont="1"/>
    <xf numFmtId="0" fontId="21" fillId="0" borderId="0" xfId="3" applyFont="1"/>
    <xf numFmtId="0" fontId="23" fillId="0" borderId="0" xfId="3" applyFont="1"/>
    <xf numFmtId="0" fontId="21" fillId="0" borderId="0" xfId="3" applyFont="1" applyAlignment="1">
      <alignment horizontal="right"/>
    </xf>
    <xf numFmtId="2" fontId="21" fillId="0" borderId="0" xfId="3" applyNumberFormat="1" applyFont="1" applyAlignment="1">
      <alignment horizontal="center"/>
    </xf>
    <xf numFmtId="2" fontId="24" fillId="0" borderId="0" xfId="3" applyNumberFormat="1" applyFont="1" applyAlignment="1">
      <alignment horizontal="center"/>
    </xf>
    <xf numFmtId="0" fontId="22" fillId="0" borderId="0" xfId="3" applyFont="1" applyAlignment="1">
      <alignment horizontal="right"/>
    </xf>
    <xf numFmtId="2" fontId="22" fillId="0" borderId="0" xfId="3" applyNumberFormat="1" applyFont="1" applyAlignment="1">
      <alignment horizontal="center"/>
    </xf>
    <xf numFmtId="2" fontId="25" fillId="0" borderId="0" xfId="3" applyNumberFormat="1" applyFont="1" applyAlignment="1">
      <alignment horizontal="center"/>
    </xf>
    <xf numFmtId="2" fontId="22" fillId="25" borderId="3" xfId="3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top"/>
    </xf>
    <xf numFmtId="0" fontId="0" fillId="2" borderId="3" xfId="0" applyFill="1" applyBorder="1"/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2" fontId="21" fillId="26" borderId="3" xfId="3" applyNumberFormat="1" applyFont="1" applyFill="1" applyBorder="1" applyAlignment="1">
      <alignment horizontal="center" vertical="center"/>
    </xf>
    <xf numFmtId="0" fontId="22" fillId="25" borderId="3" xfId="3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/>
    <xf numFmtId="0" fontId="5" fillId="0" borderId="16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5" xfId="0" applyFont="1" applyBorder="1"/>
    <xf numFmtId="0" fontId="0" fillId="27" borderId="0" xfId="0" applyFill="1"/>
    <xf numFmtId="0" fontId="22" fillId="25" borderId="3" xfId="3" applyFont="1" applyFill="1" applyBorder="1" applyAlignment="1">
      <alignment horizontal="center" vertical="center"/>
    </xf>
    <xf numFmtId="0" fontId="28" fillId="0" borderId="0" xfId="36"/>
    <xf numFmtId="0" fontId="21" fillId="0" borderId="0" xfId="2" applyFont="1" applyAlignment="1">
      <alignment horizontal="right"/>
    </xf>
    <xf numFmtId="0" fontId="21" fillId="28" borderId="3" xfId="3" applyFont="1" applyFill="1" applyBorder="1" applyAlignment="1" applyProtection="1">
      <alignment horizontal="center" vertical="center"/>
      <protection locked="0"/>
    </xf>
    <xf numFmtId="0" fontId="29" fillId="28" borderId="3" xfId="0" applyFont="1" applyFill="1" applyBorder="1" applyAlignment="1" applyProtection="1">
      <alignment horizontal="center" vertical="center"/>
      <protection locked="0"/>
    </xf>
    <xf numFmtId="1" fontId="21" fillId="28" borderId="3" xfId="3" applyNumberFormat="1" applyFont="1" applyFill="1" applyBorder="1" applyAlignment="1" applyProtection="1">
      <alignment horizontal="center" vertical="center"/>
      <protection locked="0"/>
    </xf>
    <xf numFmtId="0" fontId="21" fillId="0" borderId="3" xfId="3" applyFont="1" applyBorder="1" applyAlignment="1" applyProtection="1">
      <alignment horizontal="center" vertical="center" wrapText="1"/>
      <protection locked="0"/>
    </xf>
    <xf numFmtId="0" fontId="28" fillId="0" borderId="0" xfId="36" applyProtection="1">
      <protection locked="0"/>
    </xf>
    <xf numFmtId="0" fontId="22" fillId="25" borderId="3" xfId="3" applyFont="1" applyFill="1" applyBorder="1" applyAlignment="1">
      <alignment horizontal="center" vertical="center" wrapText="1"/>
    </xf>
    <xf numFmtId="0" fontId="30" fillId="0" borderId="0" xfId="3" applyFont="1" applyAlignment="1">
      <alignment horizontal="left"/>
    </xf>
    <xf numFmtId="0" fontId="22" fillId="25" borderId="18" xfId="3" applyFont="1" applyFill="1" applyBorder="1" applyAlignment="1">
      <alignment horizontal="center" vertical="center" wrapText="1"/>
    </xf>
    <xf numFmtId="0" fontId="22" fillId="25" borderId="19" xfId="3" applyFont="1" applyFill="1" applyBorder="1" applyAlignment="1">
      <alignment horizontal="center" vertical="center" wrapText="1"/>
    </xf>
    <xf numFmtId="0" fontId="22" fillId="25" borderId="20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7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Hyperlink" xfId="36" builtinId="8"/>
    <cellStyle name="Input 2" xfId="32"/>
    <cellStyle name="Įprastas 2" xfId="4"/>
    <cellStyle name="Įprastas 2 3" xfId="3"/>
    <cellStyle name="Įprastas 5" xfId="2"/>
    <cellStyle name="Linked Cell 2" xfId="33"/>
    <cellStyle name="Neutral 2" xfId="34"/>
    <cellStyle name="Normal" xfId="0" builtinId="0"/>
    <cellStyle name="Normal 2" xfId="1"/>
    <cellStyle name="Note 2" xfId="35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programmes/erasmus-plus/resources/distance-calculator_l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showGridLines="0" tabSelected="1" zoomScale="90" zoomScaleNormal="90" workbookViewId="0">
      <selection activeCell="G12" sqref="G12"/>
    </sheetView>
  </sheetViews>
  <sheetFormatPr defaultRowHeight="12.75" x14ac:dyDescent="0.2"/>
  <cols>
    <col min="1" max="1" width="12.5703125" style="12" customWidth="1"/>
    <col min="2" max="2" width="13" style="12" customWidth="1"/>
    <col min="3" max="3" width="15.42578125" style="12" customWidth="1"/>
    <col min="4" max="5" width="12" style="12" customWidth="1"/>
    <col min="6" max="6" width="10.85546875" style="12" hidden="1" customWidth="1"/>
    <col min="7" max="7" width="12" style="12" customWidth="1"/>
    <col min="8" max="8" width="9.140625" style="12" hidden="1" customWidth="1"/>
    <col min="9" max="9" width="11.140625" style="12" hidden="1" customWidth="1"/>
    <col min="10" max="10" width="14.7109375" style="12" hidden="1" customWidth="1"/>
    <col min="11" max="11" width="12.5703125" style="12" customWidth="1"/>
    <col min="12" max="12" width="14" style="12" hidden="1" customWidth="1"/>
    <col min="13" max="13" width="13.7109375" style="12" customWidth="1"/>
    <col min="14" max="14" width="12.5703125" style="12" customWidth="1"/>
    <col min="15" max="248" width="9.140625" style="12"/>
    <col min="249" max="249" width="6" style="12" customWidth="1"/>
    <col min="250" max="250" width="17" style="12" customWidth="1"/>
    <col min="251" max="251" width="12.5703125" style="12" customWidth="1"/>
    <col min="252" max="252" width="11.42578125" style="12" customWidth="1"/>
    <col min="253" max="253" width="11.28515625" style="12" customWidth="1"/>
    <col min="254" max="254" width="14.140625" style="12" customWidth="1"/>
    <col min="255" max="255" width="13.28515625" style="12" customWidth="1"/>
    <col min="256" max="256" width="12.5703125" style="12" customWidth="1"/>
    <col min="257" max="257" width="13" style="12" customWidth="1"/>
    <col min="258" max="261" width="12" style="12" customWidth="1"/>
    <col min="262" max="262" width="10.7109375" style="12" customWidth="1"/>
    <col min="263" max="263" width="13.5703125" style="12" customWidth="1"/>
    <col min="264" max="264" width="12.140625" style="12" customWidth="1"/>
    <col min="265" max="267" width="12.5703125" style="12" customWidth="1"/>
    <col min="268" max="268" width="14.42578125" style="12" customWidth="1"/>
    <col min="269" max="504" width="9.140625" style="12"/>
    <col min="505" max="505" width="6" style="12" customWidth="1"/>
    <col min="506" max="506" width="17" style="12" customWidth="1"/>
    <col min="507" max="507" width="12.5703125" style="12" customWidth="1"/>
    <col min="508" max="508" width="11.42578125" style="12" customWidth="1"/>
    <col min="509" max="509" width="11.28515625" style="12" customWidth="1"/>
    <col min="510" max="510" width="14.140625" style="12" customWidth="1"/>
    <col min="511" max="511" width="13.28515625" style="12" customWidth="1"/>
    <col min="512" max="512" width="12.5703125" style="12" customWidth="1"/>
    <col min="513" max="513" width="13" style="12" customWidth="1"/>
    <col min="514" max="517" width="12" style="12" customWidth="1"/>
    <col min="518" max="518" width="10.7109375" style="12" customWidth="1"/>
    <col min="519" max="519" width="13.5703125" style="12" customWidth="1"/>
    <col min="520" max="520" width="12.140625" style="12" customWidth="1"/>
    <col min="521" max="523" width="12.5703125" style="12" customWidth="1"/>
    <col min="524" max="524" width="14.42578125" style="12" customWidth="1"/>
    <col min="525" max="760" width="9.140625" style="12"/>
    <col min="761" max="761" width="6" style="12" customWidth="1"/>
    <col min="762" max="762" width="17" style="12" customWidth="1"/>
    <col min="763" max="763" width="12.5703125" style="12" customWidth="1"/>
    <col min="764" max="764" width="11.42578125" style="12" customWidth="1"/>
    <col min="765" max="765" width="11.28515625" style="12" customWidth="1"/>
    <col min="766" max="766" width="14.140625" style="12" customWidth="1"/>
    <col min="767" max="767" width="13.28515625" style="12" customWidth="1"/>
    <col min="768" max="768" width="12.5703125" style="12" customWidth="1"/>
    <col min="769" max="769" width="13" style="12" customWidth="1"/>
    <col min="770" max="773" width="12" style="12" customWidth="1"/>
    <col min="774" max="774" width="10.7109375" style="12" customWidth="1"/>
    <col min="775" max="775" width="13.5703125" style="12" customWidth="1"/>
    <col min="776" max="776" width="12.140625" style="12" customWidth="1"/>
    <col min="777" max="779" width="12.5703125" style="12" customWidth="1"/>
    <col min="780" max="780" width="14.42578125" style="12" customWidth="1"/>
    <col min="781" max="1016" width="9.140625" style="12"/>
    <col min="1017" max="1017" width="6" style="12" customWidth="1"/>
    <col min="1018" max="1018" width="17" style="12" customWidth="1"/>
    <col min="1019" max="1019" width="12.5703125" style="12" customWidth="1"/>
    <col min="1020" max="1020" width="11.42578125" style="12" customWidth="1"/>
    <col min="1021" max="1021" width="11.28515625" style="12" customWidth="1"/>
    <col min="1022" max="1022" width="14.140625" style="12" customWidth="1"/>
    <col min="1023" max="1023" width="13.28515625" style="12" customWidth="1"/>
    <col min="1024" max="1024" width="12.5703125" style="12" customWidth="1"/>
    <col min="1025" max="1025" width="13" style="12" customWidth="1"/>
    <col min="1026" max="1029" width="12" style="12" customWidth="1"/>
    <col min="1030" max="1030" width="10.7109375" style="12" customWidth="1"/>
    <col min="1031" max="1031" width="13.5703125" style="12" customWidth="1"/>
    <col min="1032" max="1032" width="12.140625" style="12" customWidth="1"/>
    <col min="1033" max="1035" width="12.5703125" style="12" customWidth="1"/>
    <col min="1036" max="1036" width="14.42578125" style="12" customWidth="1"/>
    <col min="1037" max="1272" width="9.140625" style="12"/>
    <col min="1273" max="1273" width="6" style="12" customWidth="1"/>
    <col min="1274" max="1274" width="17" style="12" customWidth="1"/>
    <col min="1275" max="1275" width="12.5703125" style="12" customWidth="1"/>
    <col min="1276" max="1276" width="11.42578125" style="12" customWidth="1"/>
    <col min="1277" max="1277" width="11.28515625" style="12" customWidth="1"/>
    <col min="1278" max="1278" width="14.140625" style="12" customWidth="1"/>
    <col min="1279" max="1279" width="13.28515625" style="12" customWidth="1"/>
    <col min="1280" max="1280" width="12.5703125" style="12" customWidth="1"/>
    <col min="1281" max="1281" width="13" style="12" customWidth="1"/>
    <col min="1282" max="1285" width="12" style="12" customWidth="1"/>
    <col min="1286" max="1286" width="10.7109375" style="12" customWidth="1"/>
    <col min="1287" max="1287" width="13.5703125" style="12" customWidth="1"/>
    <col min="1288" max="1288" width="12.140625" style="12" customWidth="1"/>
    <col min="1289" max="1291" width="12.5703125" style="12" customWidth="1"/>
    <col min="1292" max="1292" width="14.42578125" style="12" customWidth="1"/>
    <col min="1293" max="1528" width="9.140625" style="12"/>
    <col min="1529" max="1529" width="6" style="12" customWidth="1"/>
    <col min="1530" max="1530" width="17" style="12" customWidth="1"/>
    <col min="1531" max="1531" width="12.5703125" style="12" customWidth="1"/>
    <col min="1532" max="1532" width="11.42578125" style="12" customWidth="1"/>
    <col min="1533" max="1533" width="11.28515625" style="12" customWidth="1"/>
    <col min="1534" max="1534" width="14.140625" style="12" customWidth="1"/>
    <col min="1535" max="1535" width="13.28515625" style="12" customWidth="1"/>
    <col min="1536" max="1536" width="12.5703125" style="12" customWidth="1"/>
    <col min="1537" max="1537" width="13" style="12" customWidth="1"/>
    <col min="1538" max="1541" width="12" style="12" customWidth="1"/>
    <col min="1542" max="1542" width="10.7109375" style="12" customWidth="1"/>
    <col min="1543" max="1543" width="13.5703125" style="12" customWidth="1"/>
    <col min="1544" max="1544" width="12.140625" style="12" customWidth="1"/>
    <col min="1545" max="1547" width="12.5703125" style="12" customWidth="1"/>
    <col min="1548" max="1548" width="14.42578125" style="12" customWidth="1"/>
    <col min="1549" max="1784" width="9.140625" style="12"/>
    <col min="1785" max="1785" width="6" style="12" customWidth="1"/>
    <col min="1786" max="1786" width="17" style="12" customWidth="1"/>
    <col min="1787" max="1787" width="12.5703125" style="12" customWidth="1"/>
    <col min="1788" max="1788" width="11.42578125" style="12" customWidth="1"/>
    <col min="1789" max="1789" width="11.28515625" style="12" customWidth="1"/>
    <col min="1790" max="1790" width="14.140625" style="12" customWidth="1"/>
    <col min="1791" max="1791" width="13.28515625" style="12" customWidth="1"/>
    <col min="1792" max="1792" width="12.5703125" style="12" customWidth="1"/>
    <col min="1793" max="1793" width="13" style="12" customWidth="1"/>
    <col min="1794" max="1797" width="12" style="12" customWidth="1"/>
    <col min="1798" max="1798" width="10.7109375" style="12" customWidth="1"/>
    <col min="1799" max="1799" width="13.5703125" style="12" customWidth="1"/>
    <col min="1800" max="1800" width="12.140625" style="12" customWidth="1"/>
    <col min="1801" max="1803" width="12.5703125" style="12" customWidth="1"/>
    <col min="1804" max="1804" width="14.42578125" style="12" customWidth="1"/>
    <col min="1805" max="2040" width="9.140625" style="12"/>
    <col min="2041" max="2041" width="6" style="12" customWidth="1"/>
    <col min="2042" max="2042" width="17" style="12" customWidth="1"/>
    <col min="2043" max="2043" width="12.5703125" style="12" customWidth="1"/>
    <col min="2044" max="2044" width="11.42578125" style="12" customWidth="1"/>
    <col min="2045" max="2045" width="11.28515625" style="12" customWidth="1"/>
    <col min="2046" max="2046" width="14.140625" style="12" customWidth="1"/>
    <col min="2047" max="2047" width="13.28515625" style="12" customWidth="1"/>
    <col min="2048" max="2048" width="12.5703125" style="12" customWidth="1"/>
    <col min="2049" max="2049" width="13" style="12" customWidth="1"/>
    <col min="2050" max="2053" width="12" style="12" customWidth="1"/>
    <col min="2054" max="2054" width="10.7109375" style="12" customWidth="1"/>
    <col min="2055" max="2055" width="13.5703125" style="12" customWidth="1"/>
    <col min="2056" max="2056" width="12.140625" style="12" customWidth="1"/>
    <col min="2057" max="2059" width="12.5703125" style="12" customWidth="1"/>
    <col min="2060" max="2060" width="14.42578125" style="12" customWidth="1"/>
    <col min="2061" max="2296" width="9.140625" style="12"/>
    <col min="2297" max="2297" width="6" style="12" customWidth="1"/>
    <col min="2298" max="2298" width="17" style="12" customWidth="1"/>
    <col min="2299" max="2299" width="12.5703125" style="12" customWidth="1"/>
    <col min="2300" max="2300" width="11.42578125" style="12" customWidth="1"/>
    <col min="2301" max="2301" width="11.28515625" style="12" customWidth="1"/>
    <col min="2302" max="2302" width="14.140625" style="12" customWidth="1"/>
    <col min="2303" max="2303" width="13.28515625" style="12" customWidth="1"/>
    <col min="2304" max="2304" width="12.5703125" style="12" customWidth="1"/>
    <col min="2305" max="2305" width="13" style="12" customWidth="1"/>
    <col min="2306" max="2309" width="12" style="12" customWidth="1"/>
    <col min="2310" max="2310" width="10.7109375" style="12" customWidth="1"/>
    <col min="2311" max="2311" width="13.5703125" style="12" customWidth="1"/>
    <col min="2312" max="2312" width="12.140625" style="12" customWidth="1"/>
    <col min="2313" max="2315" width="12.5703125" style="12" customWidth="1"/>
    <col min="2316" max="2316" width="14.42578125" style="12" customWidth="1"/>
    <col min="2317" max="2552" width="9.140625" style="12"/>
    <col min="2553" max="2553" width="6" style="12" customWidth="1"/>
    <col min="2554" max="2554" width="17" style="12" customWidth="1"/>
    <col min="2555" max="2555" width="12.5703125" style="12" customWidth="1"/>
    <col min="2556" max="2556" width="11.42578125" style="12" customWidth="1"/>
    <col min="2557" max="2557" width="11.28515625" style="12" customWidth="1"/>
    <col min="2558" max="2558" width="14.140625" style="12" customWidth="1"/>
    <col min="2559" max="2559" width="13.28515625" style="12" customWidth="1"/>
    <col min="2560" max="2560" width="12.5703125" style="12" customWidth="1"/>
    <col min="2561" max="2561" width="13" style="12" customWidth="1"/>
    <col min="2562" max="2565" width="12" style="12" customWidth="1"/>
    <col min="2566" max="2566" width="10.7109375" style="12" customWidth="1"/>
    <col min="2567" max="2567" width="13.5703125" style="12" customWidth="1"/>
    <col min="2568" max="2568" width="12.140625" style="12" customWidth="1"/>
    <col min="2569" max="2571" width="12.5703125" style="12" customWidth="1"/>
    <col min="2572" max="2572" width="14.42578125" style="12" customWidth="1"/>
    <col min="2573" max="2808" width="9.140625" style="12"/>
    <col min="2809" max="2809" width="6" style="12" customWidth="1"/>
    <col min="2810" max="2810" width="17" style="12" customWidth="1"/>
    <col min="2811" max="2811" width="12.5703125" style="12" customWidth="1"/>
    <col min="2812" max="2812" width="11.42578125" style="12" customWidth="1"/>
    <col min="2813" max="2813" width="11.28515625" style="12" customWidth="1"/>
    <col min="2814" max="2814" width="14.140625" style="12" customWidth="1"/>
    <col min="2815" max="2815" width="13.28515625" style="12" customWidth="1"/>
    <col min="2816" max="2816" width="12.5703125" style="12" customWidth="1"/>
    <col min="2817" max="2817" width="13" style="12" customWidth="1"/>
    <col min="2818" max="2821" width="12" style="12" customWidth="1"/>
    <col min="2822" max="2822" width="10.7109375" style="12" customWidth="1"/>
    <col min="2823" max="2823" width="13.5703125" style="12" customWidth="1"/>
    <col min="2824" max="2824" width="12.140625" style="12" customWidth="1"/>
    <col min="2825" max="2827" width="12.5703125" style="12" customWidth="1"/>
    <col min="2828" max="2828" width="14.42578125" style="12" customWidth="1"/>
    <col min="2829" max="3064" width="9.140625" style="12"/>
    <col min="3065" max="3065" width="6" style="12" customWidth="1"/>
    <col min="3066" max="3066" width="17" style="12" customWidth="1"/>
    <col min="3067" max="3067" width="12.5703125" style="12" customWidth="1"/>
    <col min="3068" max="3068" width="11.42578125" style="12" customWidth="1"/>
    <col min="3069" max="3069" width="11.28515625" style="12" customWidth="1"/>
    <col min="3070" max="3070" width="14.140625" style="12" customWidth="1"/>
    <col min="3071" max="3071" width="13.28515625" style="12" customWidth="1"/>
    <col min="3072" max="3072" width="12.5703125" style="12" customWidth="1"/>
    <col min="3073" max="3073" width="13" style="12" customWidth="1"/>
    <col min="3074" max="3077" width="12" style="12" customWidth="1"/>
    <col min="3078" max="3078" width="10.7109375" style="12" customWidth="1"/>
    <col min="3079" max="3079" width="13.5703125" style="12" customWidth="1"/>
    <col min="3080" max="3080" width="12.140625" style="12" customWidth="1"/>
    <col min="3081" max="3083" width="12.5703125" style="12" customWidth="1"/>
    <col min="3084" max="3084" width="14.42578125" style="12" customWidth="1"/>
    <col min="3085" max="3320" width="9.140625" style="12"/>
    <col min="3321" max="3321" width="6" style="12" customWidth="1"/>
    <col min="3322" max="3322" width="17" style="12" customWidth="1"/>
    <col min="3323" max="3323" width="12.5703125" style="12" customWidth="1"/>
    <col min="3324" max="3324" width="11.42578125" style="12" customWidth="1"/>
    <col min="3325" max="3325" width="11.28515625" style="12" customWidth="1"/>
    <col min="3326" max="3326" width="14.140625" style="12" customWidth="1"/>
    <col min="3327" max="3327" width="13.28515625" style="12" customWidth="1"/>
    <col min="3328" max="3328" width="12.5703125" style="12" customWidth="1"/>
    <col min="3329" max="3329" width="13" style="12" customWidth="1"/>
    <col min="3330" max="3333" width="12" style="12" customWidth="1"/>
    <col min="3334" max="3334" width="10.7109375" style="12" customWidth="1"/>
    <col min="3335" max="3335" width="13.5703125" style="12" customWidth="1"/>
    <col min="3336" max="3336" width="12.140625" style="12" customWidth="1"/>
    <col min="3337" max="3339" width="12.5703125" style="12" customWidth="1"/>
    <col min="3340" max="3340" width="14.42578125" style="12" customWidth="1"/>
    <col min="3341" max="3576" width="9.140625" style="12"/>
    <col min="3577" max="3577" width="6" style="12" customWidth="1"/>
    <col min="3578" max="3578" width="17" style="12" customWidth="1"/>
    <col min="3579" max="3579" width="12.5703125" style="12" customWidth="1"/>
    <col min="3580" max="3580" width="11.42578125" style="12" customWidth="1"/>
    <col min="3581" max="3581" width="11.28515625" style="12" customWidth="1"/>
    <col min="3582" max="3582" width="14.140625" style="12" customWidth="1"/>
    <col min="3583" max="3583" width="13.28515625" style="12" customWidth="1"/>
    <col min="3584" max="3584" width="12.5703125" style="12" customWidth="1"/>
    <col min="3585" max="3585" width="13" style="12" customWidth="1"/>
    <col min="3586" max="3589" width="12" style="12" customWidth="1"/>
    <col min="3590" max="3590" width="10.7109375" style="12" customWidth="1"/>
    <col min="3591" max="3591" width="13.5703125" style="12" customWidth="1"/>
    <col min="3592" max="3592" width="12.140625" style="12" customWidth="1"/>
    <col min="3593" max="3595" width="12.5703125" style="12" customWidth="1"/>
    <col min="3596" max="3596" width="14.42578125" style="12" customWidth="1"/>
    <col min="3597" max="3832" width="9.140625" style="12"/>
    <col min="3833" max="3833" width="6" style="12" customWidth="1"/>
    <col min="3834" max="3834" width="17" style="12" customWidth="1"/>
    <col min="3835" max="3835" width="12.5703125" style="12" customWidth="1"/>
    <col min="3836" max="3836" width="11.42578125" style="12" customWidth="1"/>
    <col min="3837" max="3837" width="11.28515625" style="12" customWidth="1"/>
    <col min="3838" max="3838" width="14.140625" style="12" customWidth="1"/>
    <col min="3839" max="3839" width="13.28515625" style="12" customWidth="1"/>
    <col min="3840" max="3840" width="12.5703125" style="12" customWidth="1"/>
    <col min="3841" max="3841" width="13" style="12" customWidth="1"/>
    <col min="3842" max="3845" width="12" style="12" customWidth="1"/>
    <col min="3846" max="3846" width="10.7109375" style="12" customWidth="1"/>
    <col min="3847" max="3847" width="13.5703125" style="12" customWidth="1"/>
    <col min="3848" max="3848" width="12.140625" style="12" customWidth="1"/>
    <col min="3849" max="3851" width="12.5703125" style="12" customWidth="1"/>
    <col min="3852" max="3852" width="14.42578125" style="12" customWidth="1"/>
    <col min="3853" max="4088" width="9.140625" style="12"/>
    <col min="4089" max="4089" width="6" style="12" customWidth="1"/>
    <col min="4090" max="4090" width="17" style="12" customWidth="1"/>
    <col min="4091" max="4091" width="12.5703125" style="12" customWidth="1"/>
    <col min="4092" max="4092" width="11.42578125" style="12" customWidth="1"/>
    <col min="4093" max="4093" width="11.28515625" style="12" customWidth="1"/>
    <col min="4094" max="4094" width="14.140625" style="12" customWidth="1"/>
    <col min="4095" max="4095" width="13.28515625" style="12" customWidth="1"/>
    <col min="4096" max="4096" width="12.5703125" style="12" customWidth="1"/>
    <col min="4097" max="4097" width="13" style="12" customWidth="1"/>
    <col min="4098" max="4101" width="12" style="12" customWidth="1"/>
    <col min="4102" max="4102" width="10.7109375" style="12" customWidth="1"/>
    <col min="4103" max="4103" width="13.5703125" style="12" customWidth="1"/>
    <col min="4104" max="4104" width="12.140625" style="12" customWidth="1"/>
    <col min="4105" max="4107" width="12.5703125" style="12" customWidth="1"/>
    <col min="4108" max="4108" width="14.42578125" style="12" customWidth="1"/>
    <col min="4109" max="4344" width="9.140625" style="12"/>
    <col min="4345" max="4345" width="6" style="12" customWidth="1"/>
    <col min="4346" max="4346" width="17" style="12" customWidth="1"/>
    <col min="4347" max="4347" width="12.5703125" style="12" customWidth="1"/>
    <col min="4348" max="4348" width="11.42578125" style="12" customWidth="1"/>
    <col min="4349" max="4349" width="11.28515625" style="12" customWidth="1"/>
    <col min="4350" max="4350" width="14.140625" style="12" customWidth="1"/>
    <col min="4351" max="4351" width="13.28515625" style="12" customWidth="1"/>
    <col min="4352" max="4352" width="12.5703125" style="12" customWidth="1"/>
    <col min="4353" max="4353" width="13" style="12" customWidth="1"/>
    <col min="4354" max="4357" width="12" style="12" customWidth="1"/>
    <col min="4358" max="4358" width="10.7109375" style="12" customWidth="1"/>
    <col min="4359" max="4359" width="13.5703125" style="12" customWidth="1"/>
    <col min="4360" max="4360" width="12.140625" style="12" customWidth="1"/>
    <col min="4361" max="4363" width="12.5703125" style="12" customWidth="1"/>
    <col min="4364" max="4364" width="14.42578125" style="12" customWidth="1"/>
    <col min="4365" max="4600" width="9.140625" style="12"/>
    <col min="4601" max="4601" width="6" style="12" customWidth="1"/>
    <col min="4602" max="4602" width="17" style="12" customWidth="1"/>
    <col min="4603" max="4603" width="12.5703125" style="12" customWidth="1"/>
    <col min="4604" max="4604" width="11.42578125" style="12" customWidth="1"/>
    <col min="4605" max="4605" width="11.28515625" style="12" customWidth="1"/>
    <col min="4606" max="4606" width="14.140625" style="12" customWidth="1"/>
    <col min="4607" max="4607" width="13.28515625" style="12" customWidth="1"/>
    <col min="4608" max="4608" width="12.5703125" style="12" customWidth="1"/>
    <col min="4609" max="4609" width="13" style="12" customWidth="1"/>
    <col min="4610" max="4613" width="12" style="12" customWidth="1"/>
    <col min="4614" max="4614" width="10.7109375" style="12" customWidth="1"/>
    <col min="4615" max="4615" width="13.5703125" style="12" customWidth="1"/>
    <col min="4616" max="4616" width="12.140625" style="12" customWidth="1"/>
    <col min="4617" max="4619" width="12.5703125" style="12" customWidth="1"/>
    <col min="4620" max="4620" width="14.42578125" style="12" customWidth="1"/>
    <col min="4621" max="4856" width="9.140625" style="12"/>
    <col min="4857" max="4857" width="6" style="12" customWidth="1"/>
    <col min="4858" max="4858" width="17" style="12" customWidth="1"/>
    <col min="4859" max="4859" width="12.5703125" style="12" customWidth="1"/>
    <col min="4860" max="4860" width="11.42578125" style="12" customWidth="1"/>
    <col min="4861" max="4861" width="11.28515625" style="12" customWidth="1"/>
    <col min="4862" max="4862" width="14.140625" style="12" customWidth="1"/>
    <col min="4863" max="4863" width="13.28515625" style="12" customWidth="1"/>
    <col min="4864" max="4864" width="12.5703125" style="12" customWidth="1"/>
    <col min="4865" max="4865" width="13" style="12" customWidth="1"/>
    <col min="4866" max="4869" width="12" style="12" customWidth="1"/>
    <col min="4870" max="4870" width="10.7109375" style="12" customWidth="1"/>
    <col min="4871" max="4871" width="13.5703125" style="12" customWidth="1"/>
    <col min="4872" max="4872" width="12.140625" style="12" customWidth="1"/>
    <col min="4873" max="4875" width="12.5703125" style="12" customWidth="1"/>
    <col min="4876" max="4876" width="14.42578125" style="12" customWidth="1"/>
    <col min="4877" max="5112" width="9.140625" style="12"/>
    <col min="5113" max="5113" width="6" style="12" customWidth="1"/>
    <col min="5114" max="5114" width="17" style="12" customWidth="1"/>
    <col min="5115" max="5115" width="12.5703125" style="12" customWidth="1"/>
    <col min="5116" max="5116" width="11.42578125" style="12" customWidth="1"/>
    <col min="5117" max="5117" width="11.28515625" style="12" customWidth="1"/>
    <col min="5118" max="5118" width="14.140625" style="12" customWidth="1"/>
    <col min="5119" max="5119" width="13.28515625" style="12" customWidth="1"/>
    <col min="5120" max="5120" width="12.5703125" style="12" customWidth="1"/>
    <col min="5121" max="5121" width="13" style="12" customWidth="1"/>
    <col min="5122" max="5125" width="12" style="12" customWidth="1"/>
    <col min="5126" max="5126" width="10.7109375" style="12" customWidth="1"/>
    <col min="5127" max="5127" width="13.5703125" style="12" customWidth="1"/>
    <col min="5128" max="5128" width="12.140625" style="12" customWidth="1"/>
    <col min="5129" max="5131" width="12.5703125" style="12" customWidth="1"/>
    <col min="5132" max="5132" width="14.42578125" style="12" customWidth="1"/>
    <col min="5133" max="5368" width="9.140625" style="12"/>
    <col min="5369" max="5369" width="6" style="12" customWidth="1"/>
    <col min="5370" max="5370" width="17" style="12" customWidth="1"/>
    <col min="5371" max="5371" width="12.5703125" style="12" customWidth="1"/>
    <col min="5372" max="5372" width="11.42578125" style="12" customWidth="1"/>
    <col min="5373" max="5373" width="11.28515625" style="12" customWidth="1"/>
    <col min="5374" max="5374" width="14.140625" style="12" customWidth="1"/>
    <col min="5375" max="5375" width="13.28515625" style="12" customWidth="1"/>
    <col min="5376" max="5376" width="12.5703125" style="12" customWidth="1"/>
    <col min="5377" max="5377" width="13" style="12" customWidth="1"/>
    <col min="5378" max="5381" width="12" style="12" customWidth="1"/>
    <col min="5382" max="5382" width="10.7109375" style="12" customWidth="1"/>
    <col min="5383" max="5383" width="13.5703125" style="12" customWidth="1"/>
    <col min="5384" max="5384" width="12.140625" style="12" customWidth="1"/>
    <col min="5385" max="5387" width="12.5703125" style="12" customWidth="1"/>
    <col min="5388" max="5388" width="14.42578125" style="12" customWidth="1"/>
    <col min="5389" max="5624" width="9.140625" style="12"/>
    <col min="5625" max="5625" width="6" style="12" customWidth="1"/>
    <col min="5626" max="5626" width="17" style="12" customWidth="1"/>
    <col min="5627" max="5627" width="12.5703125" style="12" customWidth="1"/>
    <col min="5628" max="5628" width="11.42578125" style="12" customWidth="1"/>
    <col min="5629" max="5629" width="11.28515625" style="12" customWidth="1"/>
    <col min="5630" max="5630" width="14.140625" style="12" customWidth="1"/>
    <col min="5631" max="5631" width="13.28515625" style="12" customWidth="1"/>
    <col min="5632" max="5632" width="12.5703125" style="12" customWidth="1"/>
    <col min="5633" max="5633" width="13" style="12" customWidth="1"/>
    <col min="5634" max="5637" width="12" style="12" customWidth="1"/>
    <col min="5638" max="5638" width="10.7109375" style="12" customWidth="1"/>
    <col min="5639" max="5639" width="13.5703125" style="12" customWidth="1"/>
    <col min="5640" max="5640" width="12.140625" style="12" customWidth="1"/>
    <col min="5641" max="5643" width="12.5703125" style="12" customWidth="1"/>
    <col min="5644" max="5644" width="14.42578125" style="12" customWidth="1"/>
    <col min="5645" max="5880" width="9.140625" style="12"/>
    <col min="5881" max="5881" width="6" style="12" customWidth="1"/>
    <col min="5882" max="5882" width="17" style="12" customWidth="1"/>
    <col min="5883" max="5883" width="12.5703125" style="12" customWidth="1"/>
    <col min="5884" max="5884" width="11.42578125" style="12" customWidth="1"/>
    <col min="5885" max="5885" width="11.28515625" style="12" customWidth="1"/>
    <col min="5886" max="5886" width="14.140625" style="12" customWidth="1"/>
    <col min="5887" max="5887" width="13.28515625" style="12" customWidth="1"/>
    <col min="5888" max="5888" width="12.5703125" style="12" customWidth="1"/>
    <col min="5889" max="5889" width="13" style="12" customWidth="1"/>
    <col min="5890" max="5893" width="12" style="12" customWidth="1"/>
    <col min="5894" max="5894" width="10.7109375" style="12" customWidth="1"/>
    <col min="5895" max="5895" width="13.5703125" style="12" customWidth="1"/>
    <col min="5896" max="5896" width="12.140625" style="12" customWidth="1"/>
    <col min="5897" max="5899" width="12.5703125" style="12" customWidth="1"/>
    <col min="5900" max="5900" width="14.42578125" style="12" customWidth="1"/>
    <col min="5901" max="6136" width="9.140625" style="12"/>
    <col min="6137" max="6137" width="6" style="12" customWidth="1"/>
    <col min="6138" max="6138" width="17" style="12" customWidth="1"/>
    <col min="6139" max="6139" width="12.5703125" style="12" customWidth="1"/>
    <col min="6140" max="6140" width="11.42578125" style="12" customWidth="1"/>
    <col min="6141" max="6141" width="11.28515625" style="12" customWidth="1"/>
    <col min="6142" max="6142" width="14.140625" style="12" customWidth="1"/>
    <col min="6143" max="6143" width="13.28515625" style="12" customWidth="1"/>
    <col min="6144" max="6144" width="12.5703125" style="12" customWidth="1"/>
    <col min="6145" max="6145" width="13" style="12" customWidth="1"/>
    <col min="6146" max="6149" width="12" style="12" customWidth="1"/>
    <col min="6150" max="6150" width="10.7109375" style="12" customWidth="1"/>
    <col min="6151" max="6151" width="13.5703125" style="12" customWidth="1"/>
    <col min="6152" max="6152" width="12.140625" style="12" customWidth="1"/>
    <col min="6153" max="6155" width="12.5703125" style="12" customWidth="1"/>
    <col min="6156" max="6156" width="14.42578125" style="12" customWidth="1"/>
    <col min="6157" max="6392" width="9.140625" style="12"/>
    <col min="6393" max="6393" width="6" style="12" customWidth="1"/>
    <col min="6394" max="6394" width="17" style="12" customWidth="1"/>
    <col min="6395" max="6395" width="12.5703125" style="12" customWidth="1"/>
    <col min="6396" max="6396" width="11.42578125" style="12" customWidth="1"/>
    <col min="6397" max="6397" width="11.28515625" style="12" customWidth="1"/>
    <col min="6398" max="6398" width="14.140625" style="12" customWidth="1"/>
    <col min="6399" max="6399" width="13.28515625" style="12" customWidth="1"/>
    <col min="6400" max="6400" width="12.5703125" style="12" customWidth="1"/>
    <col min="6401" max="6401" width="13" style="12" customWidth="1"/>
    <col min="6402" max="6405" width="12" style="12" customWidth="1"/>
    <col min="6406" max="6406" width="10.7109375" style="12" customWidth="1"/>
    <col min="6407" max="6407" width="13.5703125" style="12" customWidth="1"/>
    <col min="6408" max="6408" width="12.140625" style="12" customWidth="1"/>
    <col min="6409" max="6411" width="12.5703125" style="12" customWidth="1"/>
    <col min="6412" max="6412" width="14.42578125" style="12" customWidth="1"/>
    <col min="6413" max="6648" width="9.140625" style="12"/>
    <col min="6649" max="6649" width="6" style="12" customWidth="1"/>
    <col min="6650" max="6650" width="17" style="12" customWidth="1"/>
    <col min="6651" max="6651" width="12.5703125" style="12" customWidth="1"/>
    <col min="6652" max="6652" width="11.42578125" style="12" customWidth="1"/>
    <col min="6653" max="6653" width="11.28515625" style="12" customWidth="1"/>
    <col min="6654" max="6654" width="14.140625" style="12" customWidth="1"/>
    <col min="6655" max="6655" width="13.28515625" style="12" customWidth="1"/>
    <col min="6656" max="6656" width="12.5703125" style="12" customWidth="1"/>
    <col min="6657" max="6657" width="13" style="12" customWidth="1"/>
    <col min="6658" max="6661" width="12" style="12" customWidth="1"/>
    <col min="6662" max="6662" width="10.7109375" style="12" customWidth="1"/>
    <col min="6663" max="6663" width="13.5703125" style="12" customWidth="1"/>
    <col min="6664" max="6664" width="12.140625" style="12" customWidth="1"/>
    <col min="6665" max="6667" width="12.5703125" style="12" customWidth="1"/>
    <col min="6668" max="6668" width="14.42578125" style="12" customWidth="1"/>
    <col min="6669" max="6904" width="9.140625" style="12"/>
    <col min="6905" max="6905" width="6" style="12" customWidth="1"/>
    <col min="6906" max="6906" width="17" style="12" customWidth="1"/>
    <col min="6907" max="6907" width="12.5703125" style="12" customWidth="1"/>
    <col min="6908" max="6908" width="11.42578125" style="12" customWidth="1"/>
    <col min="6909" max="6909" width="11.28515625" style="12" customWidth="1"/>
    <col min="6910" max="6910" width="14.140625" style="12" customWidth="1"/>
    <col min="6911" max="6911" width="13.28515625" style="12" customWidth="1"/>
    <col min="6912" max="6912" width="12.5703125" style="12" customWidth="1"/>
    <col min="6913" max="6913" width="13" style="12" customWidth="1"/>
    <col min="6914" max="6917" width="12" style="12" customWidth="1"/>
    <col min="6918" max="6918" width="10.7109375" style="12" customWidth="1"/>
    <col min="6919" max="6919" width="13.5703125" style="12" customWidth="1"/>
    <col min="6920" max="6920" width="12.140625" style="12" customWidth="1"/>
    <col min="6921" max="6923" width="12.5703125" style="12" customWidth="1"/>
    <col min="6924" max="6924" width="14.42578125" style="12" customWidth="1"/>
    <col min="6925" max="7160" width="9.140625" style="12"/>
    <col min="7161" max="7161" width="6" style="12" customWidth="1"/>
    <col min="7162" max="7162" width="17" style="12" customWidth="1"/>
    <col min="7163" max="7163" width="12.5703125" style="12" customWidth="1"/>
    <col min="7164" max="7164" width="11.42578125" style="12" customWidth="1"/>
    <col min="7165" max="7165" width="11.28515625" style="12" customWidth="1"/>
    <col min="7166" max="7166" width="14.140625" style="12" customWidth="1"/>
    <col min="7167" max="7167" width="13.28515625" style="12" customWidth="1"/>
    <col min="7168" max="7168" width="12.5703125" style="12" customWidth="1"/>
    <col min="7169" max="7169" width="13" style="12" customWidth="1"/>
    <col min="7170" max="7173" width="12" style="12" customWidth="1"/>
    <col min="7174" max="7174" width="10.7109375" style="12" customWidth="1"/>
    <col min="7175" max="7175" width="13.5703125" style="12" customWidth="1"/>
    <col min="7176" max="7176" width="12.140625" style="12" customWidth="1"/>
    <col min="7177" max="7179" width="12.5703125" style="12" customWidth="1"/>
    <col min="7180" max="7180" width="14.42578125" style="12" customWidth="1"/>
    <col min="7181" max="7416" width="9.140625" style="12"/>
    <col min="7417" max="7417" width="6" style="12" customWidth="1"/>
    <col min="7418" max="7418" width="17" style="12" customWidth="1"/>
    <col min="7419" max="7419" width="12.5703125" style="12" customWidth="1"/>
    <col min="7420" max="7420" width="11.42578125" style="12" customWidth="1"/>
    <col min="7421" max="7421" width="11.28515625" style="12" customWidth="1"/>
    <col min="7422" max="7422" width="14.140625" style="12" customWidth="1"/>
    <col min="7423" max="7423" width="13.28515625" style="12" customWidth="1"/>
    <col min="7424" max="7424" width="12.5703125" style="12" customWidth="1"/>
    <col min="7425" max="7425" width="13" style="12" customWidth="1"/>
    <col min="7426" max="7429" width="12" style="12" customWidth="1"/>
    <col min="7430" max="7430" width="10.7109375" style="12" customWidth="1"/>
    <col min="7431" max="7431" width="13.5703125" style="12" customWidth="1"/>
    <col min="7432" max="7432" width="12.140625" style="12" customWidth="1"/>
    <col min="7433" max="7435" width="12.5703125" style="12" customWidth="1"/>
    <col min="7436" max="7436" width="14.42578125" style="12" customWidth="1"/>
    <col min="7437" max="7672" width="9.140625" style="12"/>
    <col min="7673" max="7673" width="6" style="12" customWidth="1"/>
    <col min="7674" max="7674" width="17" style="12" customWidth="1"/>
    <col min="7675" max="7675" width="12.5703125" style="12" customWidth="1"/>
    <col min="7676" max="7676" width="11.42578125" style="12" customWidth="1"/>
    <col min="7677" max="7677" width="11.28515625" style="12" customWidth="1"/>
    <col min="7678" max="7678" width="14.140625" style="12" customWidth="1"/>
    <col min="7679" max="7679" width="13.28515625" style="12" customWidth="1"/>
    <col min="7680" max="7680" width="12.5703125" style="12" customWidth="1"/>
    <col min="7681" max="7681" width="13" style="12" customWidth="1"/>
    <col min="7682" max="7685" width="12" style="12" customWidth="1"/>
    <col min="7686" max="7686" width="10.7109375" style="12" customWidth="1"/>
    <col min="7687" max="7687" width="13.5703125" style="12" customWidth="1"/>
    <col min="7688" max="7688" width="12.140625" style="12" customWidth="1"/>
    <col min="7689" max="7691" width="12.5703125" style="12" customWidth="1"/>
    <col min="7692" max="7692" width="14.42578125" style="12" customWidth="1"/>
    <col min="7693" max="7928" width="9.140625" style="12"/>
    <col min="7929" max="7929" width="6" style="12" customWidth="1"/>
    <col min="7930" max="7930" width="17" style="12" customWidth="1"/>
    <col min="7931" max="7931" width="12.5703125" style="12" customWidth="1"/>
    <col min="7932" max="7932" width="11.42578125" style="12" customWidth="1"/>
    <col min="7933" max="7933" width="11.28515625" style="12" customWidth="1"/>
    <col min="7934" max="7934" width="14.140625" style="12" customWidth="1"/>
    <col min="7935" max="7935" width="13.28515625" style="12" customWidth="1"/>
    <col min="7936" max="7936" width="12.5703125" style="12" customWidth="1"/>
    <col min="7937" max="7937" width="13" style="12" customWidth="1"/>
    <col min="7938" max="7941" width="12" style="12" customWidth="1"/>
    <col min="7942" max="7942" width="10.7109375" style="12" customWidth="1"/>
    <col min="7943" max="7943" width="13.5703125" style="12" customWidth="1"/>
    <col min="7944" max="7944" width="12.140625" style="12" customWidth="1"/>
    <col min="7945" max="7947" width="12.5703125" style="12" customWidth="1"/>
    <col min="7948" max="7948" width="14.42578125" style="12" customWidth="1"/>
    <col min="7949" max="8184" width="9.140625" style="12"/>
    <col min="8185" max="8185" width="6" style="12" customWidth="1"/>
    <col min="8186" max="8186" width="17" style="12" customWidth="1"/>
    <col min="8187" max="8187" width="12.5703125" style="12" customWidth="1"/>
    <col min="8188" max="8188" width="11.42578125" style="12" customWidth="1"/>
    <col min="8189" max="8189" width="11.28515625" style="12" customWidth="1"/>
    <col min="8190" max="8190" width="14.140625" style="12" customWidth="1"/>
    <col min="8191" max="8191" width="13.28515625" style="12" customWidth="1"/>
    <col min="8192" max="8192" width="12.5703125" style="12" customWidth="1"/>
    <col min="8193" max="8193" width="13" style="12" customWidth="1"/>
    <col min="8194" max="8197" width="12" style="12" customWidth="1"/>
    <col min="8198" max="8198" width="10.7109375" style="12" customWidth="1"/>
    <col min="8199" max="8199" width="13.5703125" style="12" customWidth="1"/>
    <col min="8200" max="8200" width="12.140625" style="12" customWidth="1"/>
    <col min="8201" max="8203" width="12.5703125" style="12" customWidth="1"/>
    <col min="8204" max="8204" width="14.42578125" style="12" customWidth="1"/>
    <col min="8205" max="8440" width="9.140625" style="12"/>
    <col min="8441" max="8441" width="6" style="12" customWidth="1"/>
    <col min="8442" max="8442" width="17" style="12" customWidth="1"/>
    <col min="8443" max="8443" width="12.5703125" style="12" customWidth="1"/>
    <col min="8444" max="8444" width="11.42578125" style="12" customWidth="1"/>
    <col min="8445" max="8445" width="11.28515625" style="12" customWidth="1"/>
    <col min="8446" max="8446" width="14.140625" style="12" customWidth="1"/>
    <col min="8447" max="8447" width="13.28515625" style="12" customWidth="1"/>
    <col min="8448" max="8448" width="12.5703125" style="12" customWidth="1"/>
    <col min="8449" max="8449" width="13" style="12" customWidth="1"/>
    <col min="8450" max="8453" width="12" style="12" customWidth="1"/>
    <col min="8454" max="8454" width="10.7109375" style="12" customWidth="1"/>
    <col min="8455" max="8455" width="13.5703125" style="12" customWidth="1"/>
    <col min="8456" max="8456" width="12.140625" style="12" customWidth="1"/>
    <col min="8457" max="8459" width="12.5703125" style="12" customWidth="1"/>
    <col min="8460" max="8460" width="14.42578125" style="12" customWidth="1"/>
    <col min="8461" max="8696" width="9.140625" style="12"/>
    <col min="8697" max="8697" width="6" style="12" customWidth="1"/>
    <col min="8698" max="8698" width="17" style="12" customWidth="1"/>
    <col min="8699" max="8699" width="12.5703125" style="12" customWidth="1"/>
    <col min="8700" max="8700" width="11.42578125" style="12" customWidth="1"/>
    <col min="8701" max="8701" width="11.28515625" style="12" customWidth="1"/>
    <col min="8702" max="8702" width="14.140625" style="12" customWidth="1"/>
    <col min="8703" max="8703" width="13.28515625" style="12" customWidth="1"/>
    <col min="8704" max="8704" width="12.5703125" style="12" customWidth="1"/>
    <col min="8705" max="8705" width="13" style="12" customWidth="1"/>
    <col min="8706" max="8709" width="12" style="12" customWidth="1"/>
    <col min="8710" max="8710" width="10.7109375" style="12" customWidth="1"/>
    <col min="8711" max="8711" width="13.5703125" style="12" customWidth="1"/>
    <col min="8712" max="8712" width="12.140625" style="12" customWidth="1"/>
    <col min="8713" max="8715" width="12.5703125" style="12" customWidth="1"/>
    <col min="8716" max="8716" width="14.42578125" style="12" customWidth="1"/>
    <col min="8717" max="8952" width="9.140625" style="12"/>
    <col min="8953" max="8953" width="6" style="12" customWidth="1"/>
    <col min="8954" max="8954" width="17" style="12" customWidth="1"/>
    <col min="8955" max="8955" width="12.5703125" style="12" customWidth="1"/>
    <col min="8956" max="8956" width="11.42578125" style="12" customWidth="1"/>
    <col min="8957" max="8957" width="11.28515625" style="12" customWidth="1"/>
    <col min="8958" max="8958" width="14.140625" style="12" customWidth="1"/>
    <col min="8959" max="8959" width="13.28515625" style="12" customWidth="1"/>
    <col min="8960" max="8960" width="12.5703125" style="12" customWidth="1"/>
    <col min="8961" max="8961" width="13" style="12" customWidth="1"/>
    <col min="8962" max="8965" width="12" style="12" customWidth="1"/>
    <col min="8966" max="8966" width="10.7109375" style="12" customWidth="1"/>
    <col min="8967" max="8967" width="13.5703125" style="12" customWidth="1"/>
    <col min="8968" max="8968" width="12.140625" style="12" customWidth="1"/>
    <col min="8969" max="8971" width="12.5703125" style="12" customWidth="1"/>
    <col min="8972" max="8972" width="14.42578125" style="12" customWidth="1"/>
    <col min="8973" max="9208" width="9.140625" style="12"/>
    <col min="9209" max="9209" width="6" style="12" customWidth="1"/>
    <col min="9210" max="9210" width="17" style="12" customWidth="1"/>
    <col min="9211" max="9211" width="12.5703125" style="12" customWidth="1"/>
    <col min="9212" max="9212" width="11.42578125" style="12" customWidth="1"/>
    <col min="9213" max="9213" width="11.28515625" style="12" customWidth="1"/>
    <col min="9214" max="9214" width="14.140625" style="12" customWidth="1"/>
    <col min="9215" max="9215" width="13.28515625" style="12" customWidth="1"/>
    <col min="9216" max="9216" width="12.5703125" style="12" customWidth="1"/>
    <col min="9217" max="9217" width="13" style="12" customWidth="1"/>
    <col min="9218" max="9221" width="12" style="12" customWidth="1"/>
    <col min="9222" max="9222" width="10.7109375" style="12" customWidth="1"/>
    <col min="9223" max="9223" width="13.5703125" style="12" customWidth="1"/>
    <col min="9224" max="9224" width="12.140625" style="12" customWidth="1"/>
    <col min="9225" max="9227" width="12.5703125" style="12" customWidth="1"/>
    <col min="9228" max="9228" width="14.42578125" style="12" customWidth="1"/>
    <col min="9229" max="9464" width="9.140625" style="12"/>
    <col min="9465" max="9465" width="6" style="12" customWidth="1"/>
    <col min="9466" max="9466" width="17" style="12" customWidth="1"/>
    <col min="9467" max="9467" width="12.5703125" style="12" customWidth="1"/>
    <col min="9468" max="9468" width="11.42578125" style="12" customWidth="1"/>
    <col min="9469" max="9469" width="11.28515625" style="12" customWidth="1"/>
    <col min="9470" max="9470" width="14.140625" style="12" customWidth="1"/>
    <col min="9471" max="9471" width="13.28515625" style="12" customWidth="1"/>
    <col min="9472" max="9472" width="12.5703125" style="12" customWidth="1"/>
    <col min="9473" max="9473" width="13" style="12" customWidth="1"/>
    <col min="9474" max="9477" width="12" style="12" customWidth="1"/>
    <col min="9478" max="9478" width="10.7109375" style="12" customWidth="1"/>
    <col min="9479" max="9479" width="13.5703125" style="12" customWidth="1"/>
    <col min="9480" max="9480" width="12.140625" style="12" customWidth="1"/>
    <col min="9481" max="9483" width="12.5703125" style="12" customWidth="1"/>
    <col min="9484" max="9484" width="14.42578125" style="12" customWidth="1"/>
    <col min="9485" max="9720" width="9.140625" style="12"/>
    <col min="9721" max="9721" width="6" style="12" customWidth="1"/>
    <col min="9722" max="9722" width="17" style="12" customWidth="1"/>
    <col min="9723" max="9723" width="12.5703125" style="12" customWidth="1"/>
    <col min="9724" max="9724" width="11.42578125" style="12" customWidth="1"/>
    <col min="9725" max="9725" width="11.28515625" style="12" customWidth="1"/>
    <col min="9726" max="9726" width="14.140625" style="12" customWidth="1"/>
    <col min="9727" max="9727" width="13.28515625" style="12" customWidth="1"/>
    <col min="9728" max="9728" width="12.5703125" style="12" customWidth="1"/>
    <col min="9729" max="9729" width="13" style="12" customWidth="1"/>
    <col min="9730" max="9733" width="12" style="12" customWidth="1"/>
    <col min="9734" max="9734" width="10.7109375" style="12" customWidth="1"/>
    <col min="9735" max="9735" width="13.5703125" style="12" customWidth="1"/>
    <col min="9736" max="9736" width="12.140625" style="12" customWidth="1"/>
    <col min="9737" max="9739" width="12.5703125" style="12" customWidth="1"/>
    <col min="9740" max="9740" width="14.42578125" style="12" customWidth="1"/>
    <col min="9741" max="9976" width="9.140625" style="12"/>
    <col min="9977" max="9977" width="6" style="12" customWidth="1"/>
    <col min="9978" max="9978" width="17" style="12" customWidth="1"/>
    <col min="9979" max="9979" width="12.5703125" style="12" customWidth="1"/>
    <col min="9980" max="9980" width="11.42578125" style="12" customWidth="1"/>
    <col min="9981" max="9981" width="11.28515625" style="12" customWidth="1"/>
    <col min="9982" max="9982" width="14.140625" style="12" customWidth="1"/>
    <col min="9983" max="9983" width="13.28515625" style="12" customWidth="1"/>
    <col min="9984" max="9984" width="12.5703125" style="12" customWidth="1"/>
    <col min="9985" max="9985" width="13" style="12" customWidth="1"/>
    <col min="9986" max="9989" width="12" style="12" customWidth="1"/>
    <col min="9990" max="9990" width="10.7109375" style="12" customWidth="1"/>
    <col min="9991" max="9991" width="13.5703125" style="12" customWidth="1"/>
    <col min="9992" max="9992" width="12.140625" style="12" customWidth="1"/>
    <col min="9993" max="9995" width="12.5703125" style="12" customWidth="1"/>
    <col min="9996" max="9996" width="14.42578125" style="12" customWidth="1"/>
    <col min="9997" max="10232" width="9.140625" style="12"/>
    <col min="10233" max="10233" width="6" style="12" customWidth="1"/>
    <col min="10234" max="10234" width="17" style="12" customWidth="1"/>
    <col min="10235" max="10235" width="12.5703125" style="12" customWidth="1"/>
    <col min="10236" max="10236" width="11.42578125" style="12" customWidth="1"/>
    <col min="10237" max="10237" width="11.28515625" style="12" customWidth="1"/>
    <col min="10238" max="10238" width="14.140625" style="12" customWidth="1"/>
    <col min="10239" max="10239" width="13.28515625" style="12" customWidth="1"/>
    <col min="10240" max="10240" width="12.5703125" style="12" customWidth="1"/>
    <col min="10241" max="10241" width="13" style="12" customWidth="1"/>
    <col min="10242" max="10245" width="12" style="12" customWidth="1"/>
    <col min="10246" max="10246" width="10.7109375" style="12" customWidth="1"/>
    <col min="10247" max="10247" width="13.5703125" style="12" customWidth="1"/>
    <col min="10248" max="10248" width="12.140625" style="12" customWidth="1"/>
    <col min="10249" max="10251" width="12.5703125" style="12" customWidth="1"/>
    <col min="10252" max="10252" width="14.42578125" style="12" customWidth="1"/>
    <col min="10253" max="10488" width="9.140625" style="12"/>
    <col min="10489" max="10489" width="6" style="12" customWidth="1"/>
    <col min="10490" max="10490" width="17" style="12" customWidth="1"/>
    <col min="10491" max="10491" width="12.5703125" style="12" customWidth="1"/>
    <col min="10492" max="10492" width="11.42578125" style="12" customWidth="1"/>
    <col min="10493" max="10493" width="11.28515625" style="12" customWidth="1"/>
    <col min="10494" max="10494" width="14.140625" style="12" customWidth="1"/>
    <col min="10495" max="10495" width="13.28515625" style="12" customWidth="1"/>
    <col min="10496" max="10496" width="12.5703125" style="12" customWidth="1"/>
    <col min="10497" max="10497" width="13" style="12" customWidth="1"/>
    <col min="10498" max="10501" width="12" style="12" customWidth="1"/>
    <col min="10502" max="10502" width="10.7109375" style="12" customWidth="1"/>
    <col min="10503" max="10503" width="13.5703125" style="12" customWidth="1"/>
    <col min="10504" max="10504" width="12.140625" style="12" customWidth="1"/>
    <col min="10505" max="10507" width="12.5703125" style="12" customWidth="1"/>
    <col min="10508" max="10508" width="14.42578125" style="12" customWidth="1"/>
    <col min="10509" max="10744" width="9.140625" style="12"/>
    <col min="10745" max="10745" width="6" style="12" customWidth="1"/>
    <col min="10746" max="10746" width="17" style="12" customWidth="1"/>
    <col min="10747" max="10747" width="12.5703125" style="12" customWidth="1"/>
    <col min="10748" max="10748" width="11.42578125" style="12" customWidth="1"/>
    <col min="10749" max="10749" width="11.28515625" style="12" customWidth="1"/>
    <col min="10750" max="10750" width="14.140625" style="12" customWidth="1"/>
    <col min="10751" max="10751" width="13.28515625" style="12" customWidth="1"/>
    <col min="10752" max="10752" width="12.5703125" style="12" customWidth="1"/>
    <col min="10753" max="10753" width="13" style="12" customWidth="1"/>
    <col min="10754" max="10757" width="12" style="12" customWidth="1"/>
    <col min="10758" max="10758" width="10.7109375" style="12" customWidth="1"/>
    <col min="10759" max="10759" width="13.5703125" style="12" customWidth="1"/>
    <col min="10760" max="10760" width="12.140625" style="12" customWidth="1"/>
    <col min="10761" max="10763" width="12.5703125" style="12" customWidth="1"/>
    <col min="10764" max="10764" width="14.42578125" style="12" customWidth="1"/>
    <col min="10765" max="11000" width="9.140625" style="12"/>
    <col min="11001" max="11001" width="6" style="12" customWidth="1"/>
    <col min="11002" max="11002" width="17" style="12" customWidth="1"/>
    <col min="11003" max="11003" width="12.5703125" style="12" customWidth="1"/>
    <col min="11004" max="11004" width="11.42578125" style="12" customWidth="1"/>
    <col min="11005" max="11005" width="11.28515625" style="12" customWidth="1"/>
    <col min="11006" max="11006" width="14.140625" style="12" customWidth="1"/>
    <col min="11007" max="11007" width="13.28515625" style="12" customWidth="1"/>
    <col min="11008" max="11008" width="12.5703125" style="12" customWidth="1"/>
    <col min="11009" max="11009" width="13" style="12" customWidth="1"/>
    <col min="11010" max="11013" width="12" style="12" customWidth="1"/>
    <col min="11014" max="11014" width="10.7109375" style="12" customWidth="1"/>
    <col min="11015" max="11015" width="13.5703125" style="12" customWidth="1"/>
    <col min="11016" max="11016" width="12.140625" style="12" customWidth="1"/>
    <col min="11017" max="11019" width="12.5703125" style="12" customWidth="1"/>
    <col min="11020" max="11020" width="14.42578125" style="12" customWidth="1"/>
    <col min="11021" max="11256" width="9.140625" style="12"/>
    <col min="11257" max="11257" width="6" style="12" customWidth="1"/>
    <col min="11258" max="11258" width="17" style="12" customWidth="1"/>
    <col min="11259" max="11259" width="12.5703125" style="12" customWidth="1"/>
    <col min="11260" max="11260" width="11.42578125" style="12" customWidth="1"/>
    <col min="11261" max="11261" width="11.28515625" style="12" customWidth="1"/>
    <col min="11262" max="11262" width="14.140625" style="12" customWidth="1"/>
    <col min="11263" max="11263" width="13.28515625" style="12" customWidth="1"/>
    <col min="11264" max="11264" width="12.5703125" style="12" customWidth="1"/>
    <col min="11265" max="11265" width="13" style="12" customWidth="1"/>
    <col min="11266" max="11269" width="12" style="12" customWidth="1"/>
    <col min="11270" max="11270" width="10.7109375" style="12" customWidth="1"/>
    <col min="11271" max="11271" width="13.5703125" style="12" customWidth="1"/>
    <col min="11272" max="11272" width="12.140625" style="12" customWidth="1"/>
    <col min="11273" max="11275" width="12.5703125" style="12" customWidth="1"/>
    <col min="11276" max="11276" width="14.42578125" style="12" customWidth="1"/>
    <col min="11277" max="11512" width="9.140625" style="12"/>
    <col min="11513" max="11513" width="6" style="12" customWidth="1"/>
    <col min="11514" max="11514" width="17" style="12" customWidth="1"/>
    <col min="11515" max="11515" width="12.5703125" style="12" customWidth="1"/>
    <col min="11516" max="11516" width="11.42578125" style="12" customWidth="1"/>
    <col min="11517" max="11517" width="11.28515625" style="12" customWidth="1"/>
    <col min="11518" max="11518" width="14.140625" style="12" customWidth="1"/>
    <col min="11519" max="11519" width="13.28515625" style="12" customWidth="1"/>
    <col min="11520" max="11520" width="12.5703125" style="12" customWidth="1"/>
    <col min="11521" max="11521" width="13" style="12" customWidth="1"/>
    <col min="11522" max="11525" width="12" style="12" customWidth="1"/>
    <col min="11526" max="11526" width="10.7109375" style="12" customWidth="1"/>
    <col min="11527" max="11527" width="13.5703125" style="12" customWidth="1"/>
    <col min="11528" max="11528" width="12.140625" style="12" customWidth="1"/>
    <col min="11529" max="11531" width="12.5703125" style="12" customWidth="1"/>
    <col min="11532" max="11532" width="14.42578125" style="12" customWidth="1"/>
    <col min="11533" max="11768" width="9.140625" style="12"/>
    <col min="11769" max="11769" width="6" style="12" customWidth="1"/>
    <col min="11770" max="11770" width="17" style="12" customWidth="1"/>
    <col min="11771" max="11771" width="12.5703125" style="12" customWidth="1"/>
    <col min="11772" max="11772" width="11.42578125" style="12" customWidth="1"/>
    <col min="11773" max="11773" width="11.28515625" style="12" customWidth="1"/>
    <col min="11774" max="11774" width="14.140625" style="12" customWidth="1"/>
    <col min="11775" max="11775" width="13.28515625" style="12" customWidth="1"/>
    <col min="11776" max="11776" width="12.5703125" style="12" customWidth="1"/>
    <col min="11777" max="11777" width="13" style="12" customWidth="1"/>
    <col min="11778" max="11781" width="12" style="12" customWidth="1"/>
    <col min="11782" max="11782" width="10.7109375" style="12" customWidth="1"/>
    <col min="11783" max="11783" width="13.5703125" style="12" customWidth="1"/>
    <col min="11784" max="11784" width="12.140625" style="12" customWidth="1"/>
    <col min="11785" max="11787" width="12.5703125" style="12" customWidth="1"/>
    <col min="11788" max="11788" width="14.42578125" style="12" customWidth="1"/>
    <col min="11789" max="12024" width="9.140625" style="12"/>
    <col min="12025" max="12025" width="6" style="12" customWidth="1"/>
    <col min="12026" max="12026" width="17" style="12" customWidth="1"/>
    <col min="12027" max="12027" width="12.5703125" style="12" customWidth="1"/>
    <col min="12028" max="12028" width="11.42578125" style="12" customWidth="1"/>
    <col min="12029" max="12029" width="11.28515625" style="12" customWidth="1"/>
    <col min="12030" max="12030" width="14.140625" style="12" customWidth="1"/>
    <col min="12031" max="12031" width="13.28515625" style="12" customWidth="1"/>
    <col min="12032" max="12032" width="12.5703125" style="12" customWidth="1"/>
    <col min="12033" max="12033" width="13" style="12" customWidth="1"/>
    <col min="12034" max="12037" width="12" style="12" customWidth="1"/>
    <col min="12038" max="12038" width="10.7109375" style="12" customWidth="1"/>
    <col min="12039" max="12039" width="13.5703125" style="12" customWidth="1"/>
    <col min="12040" max="12040" width="12.140625" style="12" customWidth="1"/>
    <col min="12041" max="12043" width="12.5703125" style="12" customWidth="1"/>
    <col min="12044" max="12044" width="14.42578125" style="12" customWidth="1"/>
    <col min="12045" max="12280" width="9.140625" style="12"/>
    <col min="12281" max="12281" width="6" style="12" customWidth="1"/>
    <col min="12282" max="12282" width="17" style="12" customWidth="1"/>
    <col min="12283" max="12283" width="12.5703125" style="12" customWidth="1"/>
    <col min="12284" max="12284" width="11.42578125" style="12" customWidth="1"/>
    <col min="12285" max="12285" width="11.28515625" style="12" customWidth="1"/>
    <col min="12286" max="12286" width="14.140625" style="12" customWidth="1"/>
    <col min="12287" max="12287" width="13.28515625" style="12" customWidth="1"/>
    <col min="12288" max="12288" width="12.5703125" style="12" customWidth="1"/>
    <col min="12289" max="12289" width="13" style="12" customWidth="1"/>
    <col min="12290" max="12293" width="12" style="12" customWidth="1"/>
    <col min="12294" max="12294" width="10.7109375" style="12" customWidth="1"/>
    <col min="12295" max="12295" width="13.5703125" style="12" customWidth="1"/>
    <col min="12296" max="12296" width="12.140625" style="12" customWidth="1"/>
    <col min="12297" max="12299" width="12.5703125" style="12" customWidth="1"/>
    <col min="12300" max="12300" width="14.42578125" style="12" customWidth="1"/>
    <col min="12301" max="12536" width="9.140625" style="12"/>
    <col min="12537" max="12537" width="6" style="12" customWidth="1"/>
    <col min="12538" max="12538" width="17" style="12" customWidth="1"/>
    <col min="12539" max="12539" width="12.5703125" style="12" customWidth="1"/>
    <col min="12540" max="12540" width="11.42578125" style="12" customWidth="1"/>
    <col min="12541" max="12541" width="11.28515625" style="12" customWidth="1"/>
    <col min="12542" max="12542" width="14.140625" style="12" customWidth="1"/>
    <col min="12543" max="12543" width="13.28515625" style="12" customWidth="1"/>
    <col min="12544" max="12544" width="12.5703125" style="12" customWidth="1"/>
    <col min="12545" max="12545" width="13" style="12" customWidth="1"/>
    <col min="12546" max="12549" width="12" style="12" customWidth="1"/>
    <col min="12550" max="12550" width="10.7109375" style="12" customWidth="1"/>
    <col min="12551" max="12551" width="13.5703125" style="12" customWidth="1"/>
    <col min="12552" max="12552" width="12.140625" style="12" customWidth="1"/>
    <col min="12553" max="12555" width="12.5703125" style="12" customWidth="1"/>
    <col min="12556" max="12556" width="14.42578125" style="12" customWidth="1"/>
    <col min="12557" max="12792" width="9.140625" style="12"/>
    <col min="12793" max="12793" width="6" style="12" customWidth="1"/>
    <col min="12794" max="12794" width="17" style="12" customWidth="1"/>
    <col min="12795" max="12795" width="12.5703125" style="12" customWidth="1"/>
    <col min="12796" max="12796" width="11.42578125" style="12" customWidth="1"/>
    <col min="12797" max="12797" width="11.28515625" style="12" customWidth="1"/>
    <col min="12798" max="12798" width="14.140625" style="12" customWidth="1"/>
    <col min="12799" max="12799" width="13.28515625" style="12" customWidth="1"/>
    <col min="12800" max="12800" width="12.5703125" style="12" customWidth="1"/>
    <col min="12801" max="12801" width="13" style="12" customWidth="1"/>
    <col min="12802" max="12805" width="12" style="12" customWidth="1"/>
    <col min="12806" max="12806" width="10.7109375" style="12" customWidth="1"/>
    <col min="12807" max="12807" width="13.5703125" style="12" customWidth="1"/>
    <col min="12808" max="12808" width="12.140625" style="12" customWidth="1"/>
    <col min="12809" max="12811" width="12.5703125" style="12" customWidth="1"/>
    <col min="12812" max="12812" width="14.42578125" style="12" customWidth="1"/>
    <col min="12813" max="13048" width="9.140625" style="12"/>
    <col min="13049" max="13049" width="6" style="12" customWidth="1"/>
    <col min="13050" max="13050" width="17" style="12" customWidth="1"/>
    <col min="13051" max="13051" width="12.5703125" style="12" customWidth="1"/>
    <col min="13052" max="13052" width="11.42578125" style="12" customWidth="1"/>
    <col min="13053" max="13053" width="11.28515625" style="12" customWidth="1"/>
    <col min="13054" max="13054" width="14.140625" style="12" customWidth="1"/>
    <col min="13055" max="13055" width="13.28515625" style="12" customWidth="1"/>
    <col min="13056" max="13056" width="12.5703125" style="12" customWidth="1"/>
    <col min="13057" max="13057" width="13" style="12" customWidth="1"/>
    <col min="13058" max="13061" width="12" style="12" customWidth="1"/>
    <col min="13062" max="13062" width="10.7109375" style="12" customWidth="1"/>
    <col min="13063" max="13063" width="13.5703125" style="12" customWidth="1"/>
    <col min="13064" max="13064" width="12.140625" style="12" customWidth="1"/>
    <col min="13065" max="13067" width="12.5703125" style="12" customWidth="1"/>
    <col min="13068" max="13068" width="14.42578125" style="12" customWidth="1"/>
    <col min="13069" max="13304" width="9.140625" style="12"/>
    <col min="13305" max="13305" width="6" style="12" customWidth="1"/>
    <col min="13306" max="13306" width="17" style="12" customWidth="1"/>
    <col min="13307" max="13307" width="12.5703125" style="12" customWidth="1"/>
    <col min="13308" max="13308" width="11.42578125" style="12" customWidth="1"/>
    <col min="13309" max="13309" width="11.28515625" style="12" customWidth="1"/>
    <col min="13310" max="13310" width="14.140625" style="12" customWidth="1"/>
    <col min="13311" max="13311" width="13.28515625" style="12" customWidth="1"/>
    <col min="13312" max="13312" width="12.5703125" style="12" customWidth="1"/>
    <col min="13313" max="13313" width="13" style="12" customWidth="1"/>
    <col min="13314" max="13317" width="12" style="12" customWidth="1"/>
    <col min="13318" max="13318" width="10.7109375" style="12" customWidth="1"/>
    <col min="13319" max="13319" width="13.5703125" style="12" customWidth="1"/>
    <col min="13320" max="13320" width="12.140625" style="12" customWidth="1"/>
    <col min="13321" max="13323" width="12.5703125" style="12" customWidth="1"/>
    <col min="13324" max="13324" width="14.42578125" style="12" customWidth="1"/>
    <col min="13325" max="13560" width="9.140625" style="12"/>
    <col min="13561" max="13561" width="6" style="12" customWidth="1"/>
    <col min="13562" max="13562" width="17" style="12" customWidth="1"/>
    <col min="13563" max="13563" width="12.5703125" style="12" customWidth="1"/>
    <col min="13564" max="13564" width="11.42578125" style="12" customWidth="1"/>
    <col min="13565" max="13565" width="11.28515625" style="12" customWidth="1"/>
    <col min="13566" max="13566" width="14.140625" style="12" customWidth="1"/>
    <col min="13567" max="13567" width="13.28515625" style="12" customWidth="1"/>
    <col min="13568" max="13568" width="12.5703125" style="12" customWidth="1"/>
    <col min="13569" max="13569" width="13" style="12" customWidth="1"/>
    <col min="13570" max="13573" width="12" style="12" customWidth="1"/>
    <col min="13574" max="13574" width="10.7109375" style="12" customWidth="1"/>
    <col min="13575" max="13575" width="13.5703125" style="12" customWidth="1"/>
    <col min="13576" max="13576" width="12.140625" style="12" customWidth="1"/>
    <col min="13577" max="13579" width="12.5703125" style="12" customWidth="1"/>
    <col min="13580" max="13580" width="14.42578125" style="12" customWidth="1"/>
    <col min="13581" max="13816" width="9.140625" style="12"/>
    <col min="13817" max="13817" width="6" style="12" customWidth="1"/>
    <col min="13818" max="13818" width="17" style="12" customWidth="1"/>
    <col min="13819" max="13819" width="12.5703125" style="12" customWidth="1"/>
    <col min="13820" max="13820" width="11.42578125" style="12" customWidth="1"/>
    <col min="13821" max="13821" width="11.28515625" style="12" customWidth="1"/>
    <col min="13822" max="13822" width="14.140625" style="12" customWidth="1"/>
    <col min="13823" max="13823" width="13.28515625" style="12" customWidth="1"/>
    <col min="13824" max="13824" width="12.5703125" style="12" customWidth="1"/>
    <col min="13825" max="13825" width="13" style="12" customWidth="1"/>
    <col min="13826" max="13829" width="12" style="12" customWidth="1"/>
    <col min="13830" max="13830" width="10.7109375" style="12" customWidth="1"/>
    <col min="13831" max="13831" width="13.5703125" style="12" customWidth="1"/>
    <col min="13832" max="13832" width="12.140625" style="12" customWidth="1"/>
    <col min="13833" max="13835" width="12.5703125" style="12" customWidth="1"/>
    <col min="13836" max="13836" width="14.42578125" style="12" customWidth="1"/>
    <col min="13837" max="14072" width="9.140625" style="12"/>
    <col min="14073" max="14073" width="6" style="12" customWidth="1"/>
    <col min="14074" max="14074" width="17" style="12" customWidth="1"/>
    <col min="14075" max="14075" width="12.5703125" style="12" customWidth="1"/>
    <col min="14076" max="14076" width="11.42578125" style="12" customWidth="1"/>
    <col min="14077" max="14077" width="11.28515625" style="12" customWidth="1"/>
    <col min="14078" max="14078" width="14.140625" style="12" customWidth="1"/>
    <col min="14079" max="14079" width="13.28515625" style="12" customWidth="1"/>
    <col min="14080" max="14080" width="12.5703125" style="12" customWidth="1"/>
    <col min="14081" max="14081" width="13" style="12" customWidth="1"/>
    <col min="14082" max="14085" width="12" style="12" customWidth="1"/>
    <col min="14086" max="14086" width="10.7109375" style="12" customWidth="1"/>
    <col min="14087" max="14087" width="13.5703125" style="12" customWidth="1"/>
    <col min="14088" max="14088" width="12.140625" style="12" customWidth="1"/>
    <col min="14089" max="14091" width="12.5703125" style="12" customWidth="1"/>
    <col min="14092" max="14092" width="14.42578125" style="12" customWidth="1"/>
    <col min="14093" max="14328" width="9.140625" style="12"/>
    <col min="14329" max="14329" width="6" style="12" customWidth="1"/>
    <col min="14330" max="14330" width="17" style="12" customWidth="1"/>
    <col min="14331" max="14331" width="12.5703125" style="12" customWidth="1"/>
    <col min="14332" max="14332" width="11.42578125" style="12" customWidth="1"/>
    <col min="14333" max="14333" width="11.28515625" style="12" customWidth="1"/>
    <col min="14334" max="14334" width="14.140625" style="12" customWidth="1"/>
    <col min="14335" max="14335" width="13.28515625" style="12" customWidth="1"/>
    <col min="14336" max="14336" width="12.5703125" style="12" customWidth="1"/>
    <col min="14337" max="14337" width="13" style="12" customWidth="1"/>
    <col min="14338" max="14341" width="12" style="12" customWidth="1"/>
    <col min="14342" max="14342" width="10.7109375" style="12" customWidth="1"/>
    <col min="14343" max="14343" width="13.5703125" style="12" customWidth="1"/>
    <col min="14344" max="14344" width="12.140625" style="12" customWidth="1"/>
    <col min="14345" max="14347" width="12.5703125" style="12" customWidth="1"/>
    <col min="14348" max="14348" width="14.42578125" style="12" customWidth="1"/>
    <col min="14349" max="14584" width="9.140625" style="12"/>
    <col min="14585" max="14585" width="6" style="12" customWidth="1"/>
    <col min="14586" max="14586" width="17" style="12" customWidth="1"/>
    <col min="14587" max="14587" width="12.5703125" style="12" customWidth="1"/>
    <col min="14588" max="14588" width="11.42578125" style="12" customWidth="1"/>
    <col min="14589" max="14589" width="11.28515625" style="12" customWidth="1"/>
    <col min="14590" max="14590" width="14.140625" style="12" customWidth="1"/>
    <col min="14591" max="14591" width="13.28515625" style="12" customWidth="1"/>
    <col min="14592" max="14592" width="12.5703125" style="12" customWidth="1"/>
    <col min="14593" max="14593" width="13" style="12" customWidth="1"/>
    <col min="14594" max="14597" width="12" style="12" customWidth="1"/>
    <col min="14598" max="14598" width="10.7109375" style="12" customWidth="1"/>
    <col min="14599" max="14599" width="13.5703125" style="12" customWidth="1"/>
    <col min="14600" max="14600" width="12.140625" style="12" customWidth="1"/>
    <col min="14601" max="14603" width="12.5703125" style="12" customWidth="1"/>
    <col min="14604" max="14604" width="14.42578125" style="12" customWidth="1"/>
    <col min="14605" max="14840" width="9.140625" style="12"/>
    <col min="14841" max="14841" width="6" style="12" customWidth="1"/>
    <col min="14842" max="14842" width="17" style="12" customWidth="1"/>
    <col min="14843" max="14843" width="12.5703125" style="12" customWidth="1"/>
    <col min="14844" max="14844" width="11.42578125" style="12" customWidth="1"/>
    <col min="14845" max="14845" width="11.28515625" style="12" customWidth="1"/>
    <col min="14846" max="14846" width="14.140625" style="12" customWidth="1"/>
    <col min="14847" max="14847" width="13.28515625" style="12" customWidth="1"/>
    <col min="14848" max="14848" width="12.5703125" style="12" customWidth="1"/>
    <col min="14849" max="14849" width="13" style="12" customWidth="1"/>
    <col min="14850" max="14853" width="12" style="12" customWidth="1"/>
    <col min="14854" max="14854" width="10.7109375" style="12" customWidth="1"/>
    <col min="14855" max="14855" width="13.5703125" style="12" customWidth="1"/>
    <col min="14856" max="14856" width="12.140625" style="12" customWidth="1"/>
    <col min="14857" max="14859" width="12.5703125" style="12" customWidth="1"/>
    <col min="14860" max="14860" width="14.42578125" style="12" customWidth="1"/>
    <col min="14861" max="15096" width="9.140625" style="12"/>
    <col min="15097" max="15097" width="6" style="12" customWidth="1"/>
    <col min="15098" max="15098" width="17" style="12" customWidth="1"/>
    <col min="15099" max="15099" width="12.5703125" style="12" customWidth="1"/>
    <col min="15100" max="15100" width="11.42578125" style="12" customWidth="1"/>
    <col min="15101" max="15101" width="11.28515625" style="12" customWidth="1"/>
    <col min="15102" max="15102" width="14.140625" style="12" customWidth="1"/>
    <col min="15103" max="15103" width="13.28515625" style="12" customWidth="1"/>
    <col min="15104" max="15104" width="12.5703125" style="12" customWidth="1"/>
    <col min="15105" max="15105" width="13" style="12" customWidth="1"/>
    <col min="15106" max="15109" width="12" style="12" customWidth="1"/>
    <col min="15110" max="15110" width="10.7109375" style="12" customWidth="1"/>
    <col min="15111" max="15111" width="13.5703125" style="12" customWidth="1"/>
    <col min="15112" max="15112" width="12.140625" style="12" customWidth="1"/>
    <col min="15113" max="15115" width="12.5703125" style="12" customWidth="1"/>
    <col min="15116" max="15116" width="14.42578125" style="12" customWidth="1"/>
    <col min="15117" max="15352" width="9.140625" style="12"/>
    <col min="15353" max="15353" width="6" style="12" customWidth="1"/>
    <col min="15354" max="15354" width="17" style="12" customWidth="1"/>
    <col min="15355" max="15355" width="12.5703125" style="12" customWidth="1"/>
    <col min="15356" max="15356" width="11.42578125" style="12" customWidth="1"/>
    <col min="15357" max="15357" width="11.28515625" style="12" customWidth="1"/>
    <col min="15358" max="15358" width="14.140625" style="12" customWidth="1"/>
    <col min="15359" max="15359" width="13.28515625" style="12" customWidth="1"/>
    <col min="15360" max="15360" width="12.5703125" style="12" customWidth="1"/>
    <col min="15361" max="15361" width="13" style="12" customWidth="1"/>
    <col min="15362" max="15365" width="12" style="12" customWidth="1"/>
    <col min="15366" max="15366" width="10.7109375" style="12" customWidth="1"/>
    <col min="15367" max="15367" width="13.5703125" style="12" customWidth="1"/>
    <col min="15368" max="15368" width="12.140625" style="12" customWidth="1"/>
    <col min="15369" max="15371" width="12.5703125" style="12" customWidth="1"/>
    <col min="15372" max="15372" width="14.42578125" style="12" customWidth="1"/>
    <col min="15373" max="15608" width="9.140625" style="12"/>
    <col min="15609" max="15609" width="6" style="12" customWidth="1"/>
    <col min="15610" max="15610" width="17" style="12" customWidth="1"/>
    <col min="15611" max="15611" width="12.5703125" style="12" customWidth="1"/>
    <col min="15612" max="15612" width="11.42578125" style="12" customWidth="1"/>
    <col min="15613" max="15613" width="11.28515625" style="12" customWidth="1"/>
    <col min="15614" max="15614" width="14.140625" style="12" customWidth="1"/>
    <col min="15615" max="15615" width="13.28515625" style="12" customWidth="1"/>
    <col min="15616" max="15616" width="12.5703125" style="12" customWidth="1"/>
    <col min="15617" max="15617" width="13" style="12" customWidth="1"/>
    <col min="15618" max="15621" width="12" style="12" customWidth="1"/>
    <col min="15622" max="15622" width="10.7109375" style="12" customWidth="1"/>
    <col min="15623" max="15623" width="13.5703125" style="12" customWidth="1"/>
    <col min="15624" max="15624" width="12.140625" style="12" customWidth="1"/>
    <col min="15625" max="15627" width="12.5703125" style="12" customWidth="1"/>
    <col min="15628" max="15628" width="14.42578125" style="12" customWidth="1"/>
    <col min="15629" max="15864" width="9.140625" style="12"/>
    <col min="15865" max="15865" width="6" style="12" customWidth="1"/>
    <col min="15866" max="15866" width="17" style="12" customWidth="1"/>
    <col min="15867" max="15867" width="12.5703125" style="12" customWidth="1"/>
    <col min="15868" max="15868" width="11.42578125" style="12" customWidth="1"/>
    <col min="15869" max="15869" width="11.28515625" style="12" customWidth="1"/>
    <col min="15870" max="15870" width="14.140625" style="12" customWidth="1"/>
    <col min="15871" max="15871" width="13.28515625" style="12" customWidth="1"/>
    <col min="15872" max="15872" width="12.5703125" style="12" customWidth="1"/>
    <col min="15873" max="15873" width="13" style="12" customWidth="1"/>
    <col min="15874" max="15877" width="12" style="12" customWidth="1"/>
    <col min="15878" max="15878" width="10.7109375" style="12" customWidth="1"/>
    <col min="15879" max="15879" width="13.5703125" style="12" customWidth="1"/>
    <col min="15880" max="15880" width="12.140625" style="12" customWidth="1"/>
    <col min="15881" max="15883" width="12.5703125" style="12" customWidth="1"/>
    <col min="15884" max="15884" width="14.42578125" style="12" customWidth="1"/>
    <col min="15885" max="16120" width="9.140625" style="12"/>
    <col min="16121" max="16121" width="6" style="12" customWidth="1"/>
    <col min="16122" max="16122" width="17" style="12" customWidth="1"/>
    <col min="16123" max="16123" width="12.5703125" style="12" customWidth="1"/>
    <col min="16124" max="16124" width="11.42578125" style="12" customWidth="1"/>
    <col min="16125" max="16125" width="11.28515625" style="12" customWidth="1"/>
    <col min="16126" max="16126" width="14.140625" style="12" customWidth="1"/>
    <col min="16127" max="16127" width="13.28515625" style="12" customWidth="1"/>
    <col min="16128" max="16128" width="12.5703125" style="12" customWidth="1"/>
    <col min="16129" max="16129" width="13" style="12" customWidth="1"/>
    <col min="16130" max="16133" width="12" style="12" customWidth="1"/>
    <col min="16134" max="16134" width="10.7109375" style="12" customWidth="1"/>
    <col min="16135" max="16135" width="13.5703125" style="12" customWidth="1"/>
    <col min="16136" max="16136" width="12.140625" style="12" customWidth="1"/>
    <col min="16137" max="16139" width="12.5703125" style="12" customWidth="1"/>
    <col min="16140" max="16140" width="14.42578125" style="12" customWidth="1"/>
    <col min="16141" max="16384" width="9.140625" style="12"/>
  </cols>
  <sheetData>
    <row r="1" spans="1:14" ht="29.25" customHeight="1" x14ac:dyDescent="0.25">
      <c r="A1" s="49" t="s">
        <v>401</v>
      </c>
      <c r="B1" s="49"/>
      <c r="C1" s="49"/>
      <c r="D1" s="49"/>
      <c r="E1" s="49"/>
      <c r="F1" s="49"/>
      <c r="G1" s="49"/>
      <c r="H1" s="49"/>
      <c r="I1" s="49"/>
      <c r="J1" s="49"/>
    </row>
    <row r="2" spans="1:14" s="13" customFormat="1" ht="12.75" customHeight="1" x14ac:dyDescent="0.2">
      <c r="A2" s="48" t="s">
        <v>394</v>
      </c>
      <c r="B2" s="48" t="s">
        <v>390</v>
      </c>
      <c r="C2" s="50" t="s">
        <v>393</v>
      </c>
      <c r="D2" s="48" t="s">
        <v>391</v>
      </c>
      <c r="E2" s="48" t="s">
        <v>396</v>
      </c>
      <c r="F2" s="48" t="s">
        <v>214</v>
      </c>
      <c r="G2" s="48" t="s">
        <v>397</v>
      </c>
      <c r="H2" s="48" t="s">
        <v>216</v>
      </c>
      <c r="I2" s="48" t="s">
        <v>215</v>
      </c>
      <c r="J2" s="48" t="s">
        <v>388</v>
      </c>
      <c r="K2" s="48" t="s">
        <v>398</v>
      </c>
      <c r="L2" s="48" t="s">
        <v>389</v>
      </c>
      <c r="M2" s="48" t="s">
        <v>399</v>
      </c>
      <c r="N2" s="48" t="s">
        <v>400</v>
      </c>
    </row>
    <row r="3" spans="1:14" s="13" customFormat="1" ht="12.75" customHeight="1" x14ac:dyDescent="0.2">
      <c r="A3" s="48"/>
      <c r="B3" s="48"/>
      <c r="C3" s="51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s="13" customFormat="1" ht="78" customHeight="1" x14ac:dyDescent="0.2">
      <c r="A4" s="48"/>
      <c r="B4" s="48"/>
      <c r="C4" s="52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s="13" customFormat="1" hidden="1" x14ac:dyDescent="0.2">
      <c r="A5" s="40">
        <v>4</v>
      </c>
      <c r="B5" s="31">
        <v>9</v>
      </c>
      <c r="C5" s="40"/>
      <c r="D5" s="31">
        <v>10</v>
      </c>
      <c r="E5" s="31">
        <v>11</v>
      </c>
      <c r="F5" s="31">
        <v>12</v>
      </c>
      <c r="G5" s="31">
        <v>13</v>
      </c>
      <c r="H5" s="31">
        <v>14</v>
      </c>
      <c r="I5" s="31">
        <v>15</v>
      </c>
      <c r="J5" s="31">
        <v>16</v>
      </c>
      <c r="K5" s="31">
        <v>17</v>
      </c>
      <c r="L5" s="31">
        <v>18</v>
      </c>
      <c r="M5" s="31">
        <v>19</v>
      </c>
      <c r="N5" s="31">
        <v>20</v>
      </c>
    </row>
    <row r="6" spans="1:14" s="14" customFormat="1" ht="25.5" x14ac:dyDescent="0.2">
      <c r="A6" s="46" t="s">
        <v>19</v>
      </c>
      <c r="B6" s="43">
        <v>4</v>
      </c>
      <c r="C6" s="44">
        <v>0</v>
      </c>
      <c r="D6" s="45">
        <v>1464</v>
      </c>
      <c r="E6" s="30">
        <f>+IF(AND(D6&gt;=10,D6&lt;=99),20,IF(AND(D6&gt;=100,D6&lt;=499),180,IF(AND(D6&gt;=500,D6&lt;=1999),275,IF(AND(D6&gt;=2000,D6&lt;=2999),360,IF(AND(D6&gt;=3000,D6&lt;=3999),530,IF(AND(D6&gt;=4000,D6&lt;=7999),820,IF(AND(D6&gt;=8000),1500,"")))))))</f>
        <v>275</v>
      </c>
      <c r="F6" s="30">
        <f>+'FĮ VKTMI + FĮ KTMI'!$B$3</f>
        <v>5.13</v>
      </c>
      <c r="G6" s="30">
        <f>IF(B6&gt;0,F6*B6,"")+I6</f>
        <v>21.4</v>
      </c>
      <c r="H6" s="30">
        <f>+'FĮ VKTMI + FĮ KTMI'!$B$4</f>
        <v>0.22</v>
      </c>
      <c r="I6" s="30">
        <f>IF(B6&gt;0,B6*H6,"")</f>
        <v>0.88</v>
      </c>
      <c r="J6" s="30">
        <f>IF(A6&gt;0,VLOOKUP(A6,'Dienpinigiai ir apgyvendinimas'!A:B,2,FALSE),"")</f>
        <v>61</v>
      </c>
      <c r="K6" s="30">
        <f>IF(B6&gt;0,B6*J6,"")</f>
        <v>244</v>
      </c>
      <c r="L6" s="30">
        <f>IF(A6&gt;0,VLOOKUP(A6,'Dienpinigiai ir apgyvendinimas'!A:C,3,FALSE),"")</f>
        <v>118.2</v>
      </c>
      <c r="M6" s="30">
        <f>IF(B6&gt;0,(B6-1)*L6,"")</f>
        <v>354.6</v>
      </c>
      <c r="N6" s="21">
        <f>G6+K6+M6+E6+C6</f>
        <v>895</v>
      </c>
    </row>
    <row r="7" spans="1:14" s="13" customFormat="1" x14ac:dyDescent="0.2">
      <c r="A7" s="15"/>
      <c r="B7" s="16"/>
      <c r="C7" s="16"/>
      <c r="D7" s="16"/>
      <c r="E7" s="17"/>
      <c r="F7" s="17"/>
      <c r="G7" s="17"/>
      <c r="H7" s="16"/>
      <c r="I7" s="17"/>
      <c r="J7" s="16"/>
      <c r="K7" s="17"/>
      <c r="L7" s="17"/>
      <c r="M7" s="17"/>
      <c r="N7" s="17"/>
    </row>
    <row r="8" spans="1:14" ht="12.75" customHeight="1" x14ac:dyDescent="0.25">
      <c r="A8" s="42" t="s">
        <v>392</v>
      </c>
      <c r="B8" s="47" t="s">
        <v>395</v>
      </c>
      <c r="C8" s="41"/>
    </row>
    <row r="9" spans="1:14" ht="12.75" customHeight="1" x14ac:dyDescent="0.2"/>
    <row r="10" spans="1:14" s="13" customFormat="1" x14ac:dyDescent="0.2">
      <c r="A10" s="18"/>
      <c r="B10" s="19"/>
      <c r="C10" s="19"/>
      <c r="D10" s="19"/>
      <c r="E10" s="20"/>
      <c r="F10" s="20"/>
      <c r="G10" s="20"/>
      <c r="H10" s="19"/>
      <c r="I10" s="20"/>
      <c r="J10" s="19"/>
      <c r="K10" s="20"/>
      <c r="L10" s="20"/>
      <c r="M10" s="20"/>
      <c r="N10" s="20"/>
    </row>
    <row r="11" spans="1:14" s="13" customFormat="1" x14ac:dyDescent="0.2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4" spans="1:14" ht="16.5" customHeight="1" x14ac:dyDescent="0.2"/>
    <row r="15" spans="1:14" ht="18" customHeight="1" x14ac:dyDescent="0.2"/>
  </sheetData>
  <mergeCells count="15">
    <mergeCell ref="K2:K4"/>
    <mergeCell ref="L2:L4"/>
    <mergeCell ref="M2:M4"/>
    <mergeCell ref="N2:N4"/>
    <mergeCell ref="A1:J1"/>
    <mergeCell ref="A2:A4"/>
    <mergeCell ref="B2:B4"/>
    <mergeCell ref="D2:D4"/>
    <mergeCell ref="E2:E4"/>
    <mergeCell ref="F2:F4"/>
    <mergeCell ref="G2:G4"/>
    <mergeCell ref="H2:H4"/>
    <mergeCell ref="I2:I4"/>
    <mergeCell ref="J2:J4"/>
    <mergeCell ref="C2:C4"/>
  </mergeCells>
  <conditionalFormatting sqref="B6">
    <cfRule type="cellIs" dxfId="0" priority="3" operator="greaterThan">
      <formula>14</formula>
    </cfRule>
  </conditionalFormatting>
  <dataValidations xWindow="153" yWindow="409" count="2">
    <dataValidation type="decimal" allowBlank="1" showInputMessage="1" showErrorMessage="1" errorTitle="Klaida" error="Finansuojamos išvykos trukmė turi būti ne ilgesnė kaip 7 kalendorinės dienos." sqref="B6">
      <formula1>1</formula1>
      <formula2>7</formula2>
    </dataValidation>
    <dataValidation type="decimal" errorStyle="information" allowBlank="1" showInputMessage="1" showErrorMessage="1" errorTitle="Klaida" error="Finansuojamas dalyvio registracijos mokestis iki 500 Eur." sqref="C6">
      <formula1>0</formula1>
      <formula2>500</formula2>
    </dataValidation>
  </dataValidations>
  <hyperlinks>
    <hyperlink ref="B8" r:id="rId1"/>
  </hyperlinks>
  <pageMargins left="0.7" right="0.7" top="0.75" bottom="0.75" header="0.3" footer="0.3"/>
  <pageSetup paperSize="9" scale="51" orientation="landscape" r:id="rId2"/>
  <extLst>
    <ext xmlns:x14="http://schemas.microsoft.com/office/spreadsheetml/2009/9/main" uri="{CCE6A557-97BC-4b89-ADB6-D9C93CAAB3DF}">
      <x14:dataValidations xmlns:xm="http://schemas.microsoft.com/office/excel/2006/main" xWindow="153" yWindow="409" count="1">
        <x14:dataValidation type="list" allowBlank="1" showInputMessage="1" showErrorMessage="1">
          <x14:formula1>
            <xm:f>'FĮ KU'!$A$2:$A$208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workbookViewId="0">
      <selection activeCell="B8" sqref="B8"/>
    </sheetView>
  </sheetViews>
  <sheetFormatPr defaultRowHeight="15" x14ac:dyDescent="0.25"/>
  <cols>
    <col min="1" max="1" width="61.28515625" customWidth="1"/>
    <col min="2" max="2" width="13.42578125" customWidth="1"/>
    <col min="3" max="3" width="10.28515625" customWidth="1"/>
    <col min="5" max="5" width="62" customWidth="1"/>
    <col min="6" max="6" width="23.5703125" customWidth="1"/>
    <col min="7" max="7" width="30.7109375" customWidth="1"/>
  </cols>
  <sheetData>
    <row r="1" spans="1:7" ht="25.5" x14ac:dyDescent="0.25">
      <c r="A1" s="1" t="s">
        <v>0</v>
      </c>
      <c r="B1" s="2" t="s">
        <v>200</v>
      </c>
      <c r="E1" s="24" t="s">
        <v>206</v>
      </c>
    </row>
    <row r="2" spans="1:7" ht="15.75" x14ac:dyDescent="0.25">
      <c r="A2" s="3" t="s">
        <v>2</v>
      </c>
      <c r="B2" s="4">
        <f t="shared" ref="B2:B64" si="0">+IF(C2=1,$F$3,IF(C2=2,$F$4,IF(C2=3,$F$5,IF(C2=4,$F$6,$F$7))))</f>
        <v>828</v>
      </c>
      <c r="C2">
        <v>4</v>
      </c>
      <c r="E2" s="25" t="s">
        <v>201</v>
      </c>
      <c r="F2" s="22" t="s">
        <v>205</v>
      </c>
      <c r="G2" s="22"/>
    </row>
    <row r="3" spans="1:7" ht="45" x14ac:dyDescent="0.25">
      <c r="A3" s="3" t="s">
        <v>3</v>
      </c>
      <c r="B3" s="4">
        <f t="shared" si="0"/>
        <v>307</v>
      </c>
      <c r="C3">
        <v>2</v>
      </c>
      <c r="D3">
        <v>1</v>
      </c>
      <c r="E3" s="11" t="s">
        <v>210</v>
      </c>
      <c r="F3" s="23">
        <v>218</v>
      </c>
      <c r="G3" s="23"/>
    </row>
    <row r="4" spans="1:7" ht="45" x14ac:dyDescent="0.25">
      <c r="A4" s="3" t="s">
        <v>4</v>
      </c>
      <c r="B4" s="4">
        <f>+IF(C4=1,$F$3,IF(C4=2,$F$4,IF(C4=3,$F$5,IF(C4=4,$F$6,$F$7))))</f>
        <v>307</v>
      </c>
      <c r="C4">
        <v>2</v>
      </c>
      <c r="D4">
        <v>2</v>
      </c>
      <c r="E4" s="11" t="s">
        <v>202</v>
      </c>
      <c r="F4" s="23">
        <v>307</v>
      </c>
      <c r="G4" s="23"/>
    </row>
    <row r="5" spans="1:7" ht="60" x14ac:dyDescent="0.25">
      <c r="A5" s="3" t="s">
        <v>5</v>
      </c>
      <c r="B5" s="4">
        <f t="shared" si="0"/>
        <v>828</v>
      </c>
      <c r="C5">
        <v>4</v>
      </c>
      <c r="D5">
        <v>3</v>
      </c>
      <c r="E5" s="11" t="s">
        <v>211</v>
      </c>
      <c r="F5" s="23">
        <v>443</v>
      </c>
      <c r="G5" s="23"/>
    </row>
    <row r="6" spans="1:7" x14ac:dyDescent="0.25">
      <c r="A6" s="3" t="s">
        <v>6</v>
      </c>
      <c r="B6" s="4">
        <f t="shared" si="0"/>
        <v>307</v>
      </c>
      <c r="C6">
        <v>2</v>
      </c>
      <c r="D6">
        <v>4</v>
      </c>
      <c r="E6" s="11" t="s">
        <v>203</v>
      </c>
      <c r="F6" s="23">
        <v>828</v>
      </c>
      <c r="G6" s="23"/>
    </row>
    <row r="7" spans="1:7" x14ac:dyDescent="0.25">
      <c r="A7" s="3" t="s">
        <v>7</v>
      </c>
      <c r="B7" s="4">
        <f t="shared" si="0"/>
        <v>828</v>
      </c>
      <c r="C7">
        <v>4</v>
      </c>
      <c r="D7">
        <v>5</v>
      </c>
      <c r="E7" s="11" t="s">
        <v>204</v>
      </c>
      <c r="F7" s="23">
        <v>1231</v>
      </c>
      <c r="G7" s="23"/>
    </row>
    <row r="8" spans="1:7" x14ac:dyDescent="0.25">
      <c r="A8" s="3" t="s">
        <v>8</v>
      </c>
      <c r="B8" s="4">
        <f t="shared" si="0"/>
        <v>1231</v>
      </c>
      <c r="C8">
        <v>5</v>
      </c>
    </row>
    <row r="9" spans="1:7" x14ac:dyDescent="0.25">
      <c r="A9" s="3" t="s">
        <v>9</v>
      </c>
      <c r="B9" s="4">
        <f t="shared" si="0"/>
        <v>1231</v>
      </c>
      <c r="C9">
        <v>5</v>
      </c>
    </row>
    <row r="10" spans="1:7" x14ac:dyDescent="0.25">
      <c r="A10" s="3" t="s">
        <v>10</v>
      </c>
      <c r="B10" s="4">
        <f t="shared" si="0"/>
        <v>307</v>
      </c>
      <c r="C10">
        <v>2</v>
      </c>
    </row>
    <row r="11" spans="1:7" x14ac:dyDescent="0.25">
      <c r="A11" s="3" t="s">
        <v>11</v>
      </c>
      <c r="B11" s="4">
        <f t="shared" si="0"/>
        <v>1231</v>
      </c>
      <c r="C11">
        <v>5</v>
      </c>
    </row>
    <row r="12" spans="1:7" x14ac:dyDescent="0.25">
      <c r="A12" s="3" t="s">
        <v>12</v>
      </c>
      <c r="B12" s="4">
        <f t="shared" si="0"/>
        <v>307</v>
      </c>
      <c r="C12">
        <v>2</v>
      </c>
    </row>
    <row r="13" spans="1:7" x14ac:dyDescent="0.25">
      <c r="A13" s="3" t="s">
        <v>13</v>
      </c>
      <c r="B13" s="4">
        <f t="shared" si="0"/>
        <v>307</v>
      </c>
      <c r="C13">
        <v>2</v>
      </c>
    </row>
    <row r="14" spans="1:7" x14ac:dyDescent="0.25">
      <c r="A14" s="3" t="s">
        <v>14</v>
      </c>
      <c r="B14" s="4">
        <f t="shared" si="0"/>
        <v>1231</v>
      </c>
      <c r="C14">
        <v>5</v>
      </c>
    </row>
    <row r="15" spans="1:7" x14ac:dyDescent="0.25">
      <c r="A15" s="3" t="s">
        <v>15</v>
      </c>
      <c r="B15" s="4">
        <f t="shared" si="0"/>
        <v>443</v>
      </c>
      <c r="C15">
        <v>3</v>
      </c>
    </row>
    <row r="16" spans="1:7" x14ac:dyDescent="0.25">
      <c r="A16" s="3" t="s">
        <v>16</v>
      </c>
      <c r="B16" s="4">
        <f t="shared" si="0"/>
        <v>218</v>
      </c>
      <c r="C16">
        <v>1</v>
      </c>
    </row>
    <row r="17" spans="1:3" x14ac:dyDescent="0.25">
      <c r="A17" s="3" t="s">
        <v>17</v>
      </c>
      <c r="B17" s="4">
        <f t="shared" si="0"/>
        <v>828</v>
      </c>
      <c r="C17">
        <v>4</v>
      </c>
    </row>
    <row r="18" spans="1:3" x14ac:dyDescent="0.25">
      <c r="A18" s="3" t="s">
        <v>18</v>
      </c>
      <c r="B18" s="4">
        <f t="shared" si="0"/>
        <v>1231</v>
      </c>
      <c r="C18">
        <v>5</v>
      </c>
    </row>
    <row r="19" spans="1:3" x14ac:dyDescent="0.25">
      <c r="A19" s="3" t="s">
        <v>19</v>
      </c>
      <c r="B19" s="4">
        <f t="shared" si="0"/>
        <v>218</v>
      </c>
      <c r="C19">
        <v>1</v>
      </c>
    </row>
    <row r="20" spans="1:3" x14ac:dyDescent="0.25">
      <c r="A20" s="3" t="s">
        <v>20</v>
      </c>
      <c r="B20" s="4">
        <f t="shared" si="0"/>
        <v>828</v>
      </c>
      <c r="C20">
        <v>4</v>
      </c>
    </row>
    <row r="21" spans="1:3" x14ac:dyDescent="0.25">
      <c r="A21" s="3" t="s">
        <v>21</v>
      </c>
      <c r="B21" s="4">
        <f t="shared" si="0"/>
        <v>828</v>
      </c>
      <c r="C21">
        <v>4</v>
      </c>
    </row>
    <row r="22" spans="1:3" x14ac:dyDescent="0.25">
      <c r="A22" s="3" t="s">
        <v>22</v>
      </c>
      <c r="B22" s="4">
        <f t="shared" si="0"/>
        <v>828</v>
      </c>
      <c r="C22">
        <v>4</v>
      </c>
    </row>
    <row r="23" spans="1:3" x14ac:dyDescent="0.25">
      <c r="A23" s="3" t="s">
        <v>23</v>
      </c>
      <c r="B23" s="4">
        <f t="shared" si="0"/>
        <v>828</v>
      </c>
      <c r="C23">
        <v>4</v>
      </c>
    </row>
    <row r="24" spans="1:3" x14ac:dyDescent="0.25">
      <c r="A24" s="3" t="s">
        <v>24</v>
      </c>
      <c r="B24" s="4">
        <f t="shared" si="0"/>
        <v>1231</v>
      </c>
      <c r="C24">
        <v>5</v>
      </c>
    </row>
    <row r="25" spans="1:3" x14ac:dyDescent="0.25">
      <c r="A25" s="3" t="s">
        <v>25</v>
      </c>
      <c r="B25" s="4">
        <f t="shared" si="0"/>
        <v>307</v>
      </c>
      <c r="C25">
        <v>2</v>
      </c>
    </row>
    <row r="26" spans="1:3" x14ac:dyDescent="0.25">
      <c r="A26" s="3" t="s">
        <v>26</v>
      </c>
      <c r="B26" s="4">
        <f t="shared" si="0"/>
        <v>828</v>
      </c>
      <c r="C26">
        <v>4</v>
      </c>
    </row>
    <row r="27" spans="1:3" x14ac:dyDescent="0.25">
      <c r="A27" s="3" t="s">
        <v>27</v>
      </c>
      <c r="B27" s="4">
        <f t="shared" si="0"/>
        <v>1231</v>
      </c>
      <c r="C27">
        <v>5</v>
      </c>
    </row>
    <row r="28" spans="1:3" x14ac:dyDescent="0.25">
      <c r="A28" s="3" t="s">
        <v>28</v>
      </c>
      <c r="B28" s="4">
        <f t="shared" si="0"/>
        <v>828</v>
      </c>
      <c r="C28">
        <v>4</v>
      </c>
    </row>
    <row r="29" spans="1:3" x14ac:dyDescent="0.25">
      <c r="A29" s="3" t="s">
        <v>29</v>
      </c>
      <c r="B29" s="4">
        <f t="shared" si="0"/>
        <v>218</v>
      </c>
      <c r="C29">
        <v>1</v>
      </c>
    </row>
    <row r="30" spans="1:3" x14ac:dyDescent="0.25">
      <c r="A30" s="3" t="s">
        <v>30</v>
      </c>
      <c r="B30" s="4">
        <f t="shared" si="0"/>
        <v>828</v>
      </c>
      <c r="C30">
        <v>4</v>
      </c>
    </row>
    <row r="31" spans="1:3" x14ac:dyDescent="0.25">
      <c r="A31" s="3" t="s">
        <v>31</v>
      </c>
      <c r="B31" s="4">
        <f t="shared" si="0"/>
        <v>828</v>
      </c>
      <c r="C31">
        <v>4</v>
      </c>
    </row>
    <row r="32" spans="1:3" x14ac:dyDescent="0.25">
      <c r="A32" s="3" t="s">
        <v>32</v>
      </c>
      <c r="B32" s="4">
        <f t="shared" si="0"/>
        <v>828</v>
      </c>
      <c r="C32">
        <v>4</v>
      </c>
    </row>
    <row r="33" spans="1:3" x14ac:dyDescent="0.25">
      <c r="A33" s="3" t="s">
        <v>199</v>
      </c>
      <c r="B33" s="4">
        <f t="shared" si="0"/>
        <v>307</v>
      </c>
      <c r="C33">
        <v>2</v>
      </c>
    </row>
    <row r="34" spans="1:3" x14ac:dyDescent="0.25">
      <c r="A34" s="3" t="s">
        <v>33</v>
      </c>
      <c r="B34" s="4">
        <f t="shared" si="0"/>
        <v>828</v>
      </c>
      <c r="C34">
        <v>4</v>
      </c>
    </row>
    <row r="35" spans="1:3" x14ac:dyDescent="0.25">
      <c r="A35" s="3" t="s">
        <v>34</v>
      </c>
      <c r="B35" s="4">
        <f t="shared" si="0"/>
        <v>828</v>
      </c>
      <c r="C35">
        <v>4</v>
      </c>
    </row>
    <row r="36" spans="1:3" x14ac:dyDescent="0.25">
      <c r="A36" s="3" t="s">
        <v>35</v>
      </c>
      <c r="B36" s="4">
        <f t="shared" si="0"/>
        <v>218</v>
      </c>
      <c r="C36">
        <v>1</v>
      </c>
    </row>
    <row r="37" spans="1:3" x14ac:dyDescent="0.25">
      <c r="A37" s="3" t="s">
        <v>36</v>
      </c>
      <c r="B37" s="4">
        <f t="shared" si="0"/>
        <v>1231</v>
      </c>
      <c r="C37">
        <v>5</v>
      </c>
    </row>
    <row r="38" spans="1:3" x14ac:dyDescent="0.25">
      <c r="A38" s="3" t="s">
        <v>37</v>
      </c>
      <c r="B38" s="4">
        <f t="shared" si="0"/>
        <v>218</v>
      </c>
      <c r="C38">
        <v>1</v>
      </c>
    </row>
    <row r="39" spans="1:3" x14ac:dyDescent="0.25">
      <c r="A39" s="3" t="s">
        <v>38</v>
      </c>
      <c r="B39" s="4">
        <f t="shared" si="0"/>
        <v>1231</v>
      </c>
      <c r="C39">
        <v>5</v>
      </c>
    </row>
    <row r="40" spans="1:3" x14ac:dyDescent="0.25">
      <c r="A40" s="3" t="s">
        <v>39</v>
      </c>
      <c r="B40" s="4">
        <f t="shared" si="0"/>
        <v>1231</v>
      </c>
      <c r="C40">
        <v>5</v>
      </c>
    </row>
    <row r="41" spans="1:3" x14ac:dyDescent="0.25">
      <c r="A41" s="3" t="s">
        <v>40</v>
      </c>
      <c r="B41" s="4">
        <f t="shared" si="0"/>
        <v>828</v>
      </c>
      <c r="C41">
        <v>4</v>
      </c>
    </row>
    <row r="42" spans="1:3" x14ac:dyDescent="0.25">
      <c r="A42" s="3" t="s">
        <v>41</v>
      </c>
      <c r="B42" s="4">
        <f t="shared" si="0"/>
        <v>828</v>
      </c>
      <c r="C42">
        <v>4</v>
      </c>
    </row>
    <row r="43" spans="1:3" x14ac:dyDescent="0.25">
      <c r="A43" s="3" t="s">
        <v>42</v>
      </c>
      <c r="B43" s="4">
        <f t="shared" si="0"/>
        <v>443</v>
      </c>
      <c r="C43">
        <v>3</v>
      </c>
    </row>
    <row r="44" spans="1:3" x14ac:dyDescent="0.25">
      <c r="A44" s="3" t="s">
        <v>43</v>
      </c>
      <c r="B44" s="4">
        <f t="shared" si="0"/>
        <v>1231</v>
      </c>
      <c r="C44">
        <v>5</v>
      </c>
    </row>
    <row r="45" spans="1:3" x14ac:dyDescent="0.25">
      <c r="A45" s="3" t="s">
        <v>44</v>
      </c>
      <c r="B45" s="4">
        <f t="shared" si="0"/>
        <v>828</v>
      </c>
      <c r="C45">
        <v>4</v>
      </c>
    </row>
    <row r="46" spans="1:3" x14ac:dyDescent="0.25">
      <c r="A46" s="3" t="s">
        <v>45</v>
      </c>
      <c r="B46" s="4">
        <f t="shared" si="0"/>
        <v>218</v>
      </c>
      <c r="C46">
        <v>1</v>
      </c>
    </row>
    <row r="47" spans="1:3" x14ac:dyDescent="0.25">
      <c r="A47" s="3" t="s">
        <v>46</v>
      </c>
      <c r="B47" s="4">
        <f t="shared" si="0"/>
        <v>828</v>
      </c>
      <c r="C47">
        <v>4</v>
      </c>
    </row>
    <row r="48" spans="1:3" x14ac:dyDescent="0.25">
      <c r="A48" s="3" t="s">
        <v>47</v>
      </c>
      <c r="B48" s="4">
        <f t="shared" si="0"/>
        <v>1231</v>
      </c>
      <c r="C48">
        <v>5</v>
      </c>
    </row>
    <row r="49" spans="1:3" x14ac:dyDescent="0.25">
      <c r="A49" s="3" t="s">
        <v>48</v>
      </c>
      <c r="B49" s="4">
        <f t="shared" si="0"/>
        <v>828</v>
      </c>
      <c r="C49">
        <v>4</v>
      </c>
    </row>
    <row r="50" spans="1:3" x14ac:dyDescent="0.25">
      <c r="A50" s="3" t="s">
        <v>49</v>
      </c>
      <c r="B50" s="4">
        <f t="shared" si="0"/>
        <v>828</v>
      </c>
      <c r="C50">
        <v>4</v>
      </c>
    </row>
    <row r="51" spans="1:3" x14ac:dyDescent="0.25">
      <c r="A51" s="3" t="s">
        <v>50</v>
      </c>
      <c r="B51" s="4">
        <f t="shared" si="0"/>
        <v>1231</v>
      </c>
      <c r="C51">
        <v>5</v>
      </c>
    </row>
    <row r="52" spans="1:3" x14ac:dyDescent="0.25">
      <c r="A52" s="3" t="s">
        <v>51</v>
      </c>
      <c r="B52" s="4">
        <f t="shared" si="0"/>
        <v>828</v>
      </c>
      <c r="C52">
        <v>4</v>
      </c>
    </row>
    <row r="53" spans="1:3" x14ac:dyDescent="0.25">
      <c r="A53" s="3" t="s">
        <v>52</v>
      </c>
      <c r="B53" s="4">
        <f t="shared" si="0"/>
        <v>828</v>
      </c>
      <c r="C53">
        <v>4</v>
      </c>
    </row>
    <row r="54" spans="1:3" x14ac:dyDescent="0.25">
      <c r="A54" s="3" t="s">
        <v>53</v>
      </c>
      <c r="B54" s="4">
        <f t="shared" si="0"/>
        <v>307</v>
      </c>
      <c r="C54">
        <v>2</v>
      </c>
    </row>
    <row r="55" spans="1:3" x14ac:dyDescent="0.25">
      <c r="A55" s="3" t="s">
        <v>54</v>
      </c>
      <c r="B55" s="4">
        <f t="shared" si="0"/>
        <v>307</v>
      </c>
      <c r="C55">
        <v>2</v>
      </c>
    </row>
    <row r="56" spans="1:3" x14ac:dyDescent="0.25">
      <c r="A56" s="3" t="s">
        <v>55</v>
      </c>
      <c r="B56" s="4">
        <f t="shared" si="0"/>
        <v>1231</v>
      </c>
      <c r="C56">
        <v>5</v>
      </c>
    </row>
    <row r="57" spans="1:3" x14ac:dyDescent="0.25">
      <c r="A57" s="3" t="s">
        <v>56</v>
      </c>
      <c r="B57" s="4">
        <f t="shared" si="0"/>
        <v>218</v>
      </c>
      <c r="C57">
        <v>1</v>
      </c>
    </row>
    <row r="58" spans="1:3" x14ac:dyDescent="0.25">
      <c r="A58" s="3" t="s">
        <v>57</v>
      </c>
      <c r="B58" s="4">
        <f t="shared" si="0"/>
        <v>1231</v>
      </c>
      <c r="C58">
        <v>5</v>
      </c>
    </row>
    <row r="59" spans="1:3" x14ac:dyDescent="0.25">
      <c r="A59" s="3" t="s">
        <v>58</v>
      </c>
      <c r="B59" s="4">
        <f t="shared" si="0"/>
        <v>828</v>
      </c>
      <c r="C59">
        <v>4</v>
      </c>
    </row>
    <row r="60" spans="1:3" x14ac:dyDescent="0.25">
      <c r="A60" s="3" t="s">
        <v>59</v>
      </c>
      <c r="B60" s="4">
        <f t="shared" si="0"/>
        <v>828</v>
      </c>
      <c r="C60">
        <v>4</v>
      </c>
    </row>
    <row r="61" spans="1:3" x14ac:dyDescent="0.25">
      <c r="A61" s="3" t="s">
        <v>60</v>
      </c>
      <c r="B61" s="4">
        <f t="shared" si="0"/>
        <v>1231</v>
      </c>
      <c r="C61" s="28">
        <v>5</v>
      </c>
    </row>
    <row r="62" spans="1:3" x14ac:dyDescent="0.25">
      <c r="A62" s="3" t="s">
        <v>61</v>
      </c>
      <c r="B62" s="4">
        <f t="shared" si="0"/>
        <v>828</v>
      </c>
      <c r="C62">
        <v>4</v>
      </c>
    </row>
    <row r="63" spans="1:3" x14ac:dyDescent="0.25">
      <c r="A63" s="3" t="s">
        <v>62</v>
      </c>
      <c r="B63" s="4">
        <f t="shared" si="0"/>
        <v>828</v>
      </c>
      <c r="C63">
        <v>4</v>
      </c>
    </row>
    <row r="64" spans="1:3" x14ac:dyDescent="0.25">
      <c r="A64" s="3" t="s">
        <v>63</v>
      </c>
      <c r="B64" s="4">
        <f t="shared" si="0"/>
        <v>828</v>
      </c>
      <c r="C64">
        <v>4</v>
      </c>
    </row>
    <row r="65" spans="1:3" x14ac:dyDescent="0.25">
      <c r="A65" s="3" t="s">
        <v>64</v>
      </c>
      <c r="B65" s="4">
        <f t="shared" ref="B65:B127" si="1">+IF(C65=1,$F$3,IF(C65=2,$F$4,IF(C65=3,$F$5,IF(C65=4,$F$6,$F$7))))</f>
        <v>443</v>
      </c>
      <c r="C65">
        <v>3</v>
      </c>
    </row>
    <row r="66" spans="1:3" x14ac:dyDescent="0.25">
      <c r="A66" s="3" t="s">
        <v>65</v>
      </c>
      <c r="B66" s="4">
        <f t="shared" si="1"/>
        <v>443</v>
      </c>
      <c r="C66">
        <v>3</v>
      </c>
    </row>
    <row r="67" spans="1:3" x14ac:dyDescent="0.25">
      <c r="A67" s="3" t="s">
        <v>66</v>
      </c>
      <c r="B67" s="4">
        <f t="shared" si="1"/>
        <v>443</v>
      </c>
      <c r="C67">
        <v>3</v>
      </c>
    </row>
    <row r="68" spans="1:3" x14ac:dyDescent="0.25">
      <c r="A68" s="3" t="s">
        <v>67</v>
      </c>
      <c r="B68" s="4">
        <f t="shared" si="1"/>
        <v>307</v>
      </c>
      <c r="C68">
        <v>2</v>
      </c>
    </row>
    <row r="69" spans="1:3" x14ac:dyDescent="0.25">
      <c r="A69" s="3" t="s">
        <v>68</v>
      </c>
      <c r="B69" s="4">
        <f t="shared" si="1"/>
        <v>307</v>
      </c>
      <c r="C69">
        <v>2</v>
      </c>
    </row>
    <row r="70" spans="1:3" x14ac:dyDescent="0.25">
      <c r="A70" s="3" t="s">
        <v>69</v>
      </c>
      <c r="B70" s="4">
        <f t="shared" si="1"/>
        <v>307</v>
      </c>
      <c r="C70">
        <v>2</v>
      </c>
    </row>
    <row r="71" spans="1:3" x14ac:dyDescent="0.25">
      <c r="A71" s="3" t="s">
        <v>70</v>
      </c>
      <c r="B71" s="4">
        <f t="shared" si="1"/>
        <v>828</v>
      </c>
      <c r="C71">
        <v>4</v>
      </c>
    </row>
    <row r="72" spans="1:3" x14ac:dyDescent="0.25">
      <c r="A72" s="3" t="s">
        <v>71</v>
      </c>
      <c r="B72" s="4">
        <f t="shared" si="1"/>
        <v>828</v>
      </c>
      <c r="C72">
        <v>4</v>
      </c>
    </row>
    <row r="73" spans="1:3" x14ac:dyDescent="0.25">
      <c r="A73" s="3" t="s">
        <v>72</v>
      </c>
      <c r="B73" s="4">
        <f t="shared" si="1"/>
        <v>1231</v>
      </c>
      <c r="C73">
        <v>5</v>
      </c>
    </row>
    <row r="74" spans="1:3" x14ac:dyDescent="0.25">
      <c r="A74" s="3" t="s">
        <v>73</v>
      </c>
      <c r="B74" s="4">
        <f t="shared" si="1"/>
        <v>828</v>
      </c>
      <c r="C74">
        <v>4</v>
      </c>
    </row>
    <row r="75" spans="1:3" x14ac:dyDescent="0.25">
      <c r="A75" s="3" t="s">
        <v>74</v>
      </c>
      <c r="B75" s="4">
        <f t="shared" si="1"/>
        <v>443</v>
      </c>
      <c r="C75">
        <v>3</v>
      </c>
    </row>
    <row r="76" spans="1:3" x14ac:dyDescent="0.25">
      <c r="A76" s="3" t="s">
        <v>75</v>
      </c>
      <c r="B76" s="4">
        <f t="shared" si="1"/>
        <v>443</v>
      </c>
      <c r="C76">
        <v>3</v>
      </c>
    </row>
    <row r="77" spans="1:3" x14ac:dyDescent="0.25">
      <c r="A77" s="3" t="s">
        <v>76</v>
      </c>
      <c r="B77" s="4">
        <f t="shared" si="1"/>
        <v>218</v>
      </c>
      <c r="C77">
        <v>1</v>
      </c>
    </row>
    <row r="78" spans="1:3" x14ac:dyDescent="0.25">
      <c r="A78" s="3" t="s">
        <v>368</v>
      </c>
      <c r="B78" s="4">
        <f t="shared" si="1"/>
        <v>828</v>
      </c>
      <c r="C78">
        <v>4</v>
      </c>
    </row>
    <row r="79" spans="1:3" x14ac:dyDescent="0.25">
      <c r="A79" s="3" t="s">
        <v>77</v>
      </c>
      <c r="B79" s="4">
        <f t="shared" si="1"/>
        <v>443</v>
      </c>
      <c r="C79">
        <v>3</v>
      </c>
    </row>
    <row r="80" spans="1:3" x14ac:dyDescent="0.25">
      <c r="A80" s="3" t="s">
        <v>78</v>
      </c>
      <c r="B80" s="4">
        <f t="shared" si="1"/>
        <v>307</v>
      </c>
      <c r="C80">
        <v>2</v>
      </c>
    </row>
    <row r="81" spans="1:3" x14ac:dyDescent="0.25">
      <c r="A81" s="3" t="s">
        <v>79</v>
      </c>
      <c r="B81" s="4">
        <f t="shared" si="1"/>
        <v>1231</v>
      </c>
      <c r="C81" s="29">
        <v>5</v>
      </c>
    </row>
    <row r="82" spans="1:3" x14ac:dyDescent="0.25">
      <c r="A82" s="3" t="s">
        <v>80</v>
      </c>
      <c r="B82" s="4">
        <f t="shared" si="1"/>
        <v>828</v>
      </c>
      <c r="C82">
        <v>4</v>
      </c>
    </row>
    <row r="83" spans="1:3" x14ac:dyDescent="0.25">
      <c r="A83" s="3" t="s">
        <v>81</v>
      </c>
      <c r="B83" s="4">
        <f t="shared" si="1"/>
        <v>828</v>
      </c>
      <c r="C83">
        <v>4</v>
      </c>
    </row>
    <row r="84" spans="1:3" x14ac:dyDescent="0.25">
      <c r="A84" s="3" t="s">
        <v>82</v>
      </c>
      <c r="B84" s="4">
        <f t="shared" si="1"/>
        <v>828</v>
      </c>
      <c r="C84">
        <v>4</v>
      </c>
    </row>
    <row r="85" spans="1:3" x14ac:dyDescent="0.25">
      <c r="A85" s="3" t="s">
        <v>83</v>
      </c>
      <c r="B85" s="4">
        <f t="shared" si="1"/>
        <v>443</v>
      </c>
      <c r="C85">
        <v>3</v>
      </c>
    </row>
    <row r="86" spans="1:3" x14ac:dyDescent="0.25">
      <c r="A86" s="3" t="s">
        <v>369</v>
      </c>
      <c r="B86" s="4">
        <f t="shared" si="1"/>
        <v>307</v>
      </c>
      <c r="C86">
        <v>2</v>
      </c>
    </row>
    <row r="87" spans="1:3" x14ac:dyDescent="0.25">
      <c r="A87" s="3" t="s">
        <v>84</v>
      </c>
      <c r="B87" s="4">
        <f t="shared" si="1"/>
        <v>828</v>
      </c>
      <c r="C87">
        <v>4</v>
      </c>
    </row>
    <row r="88" spans="1:3" x14ac:dyDescent="0.25">
      <c r="A88" s="3" t="s">
        <v>85</v>
      </c>
      <c r="B88" s="4">
        <f t="shared" si="1"/>
        <v>828</v>
      </c>
      <c r="C88">
        <v>4</v>
      </c>
    </row>
    <row r="89" spans="1:3" x14ac:dyDescent="0.25">
      <c r="A89" s="3" t="s">
        <v>86</v>
      </c>
      <c r="B89" s="4">
        <f t="shared" si="1"/>
        <v>307</v>
      </c>
      <c r="C89">
        <v>2</v>
      </c>
    </row>
    <row r="90" spans="1:3" x14ac:dyDescent="0.25">
      <c r="A90" s="3" t="s">
        <v>87</v>
      </c>
      <c r="B90" s="4">
        <f t="shared" si="1"/>
        <v>307</v>
      </c>
      <c r="C90">
        <v>2</v>
      </c>
    </row>
    <row r="91" spans="1:3" x14ac:dyDescent="0.25">
      <c r="A91" s="3" t="s">
        <v>88</v>
      </c>
      <c r="B91" s="4">
        <f t="shared" si="1"/>
        <v>1231</v>
      </c>
      <c r="C91">
        <v>5</v>
      </c>
    </row>
    <row r="92" spans="1:3" x14ac:dyDescent="0.25">
      <c r="A92" s="3" t="s">
        <v>89</v>
      </c>
      <c r="B92" s="4">
        <f t="shared" si="1"/>
        <v>1231</v>
      </c>
      <c r="C92">
        <v>5</v>
      </c>
    </row>
    <row r="93" spans="1:3" x14ac:dyDescent="0.25">
      <c r="A93" s="3" t="s">
        <v>90</v>
      </c>
      <c r="B93" s="4">
        <f t="shared" si="1"/>
        <v>828</v>
      </c>
      <c r="C93">
        <v>4</v>
      </c>
    </row>
    <row r="94" spans="1:3" x14ac:dyDescent="0.25">
      <c r="A94" s="3" t="s">
        <v>92</v>
      </c>
      <c r="B94" s="4">
        <f t="shared" si="1"/>
        <v>828</v>
      </c>
      <c r="C94">
        <v>4</v>
      </c>
    </row>
    <row r="95" spans="1:3" x14ac:dyDescent="0.25">
      <c r="A95" s="3" t="s">
        <v>91</v>
      </c>
      <c r="B95" s="4">
        <f t="shared" si="1"/>
        <v>828</v>
      </c>
      <c r="C95">
        <v>4</v>
      </c>
    </row>
    <row r="96" spans="1:3" x14ac:dyDescent="0.25">
      <c r="A96" s="3" t="s">
        <v>94</v>
      </c>
      <c r="B96" s="4">
        <f t="shared" si="1"/>
        <v>828</v>
      </c>
      <c r="C96">
        <v>4</v>
      </c>
    </row>
    <row r="97" spans="1:3" x14ac:dyDescent="0.25">
      <c r="A97" s="3" t="s">
        <v>93</v>
      </c>
      <c r="B97" s="4">
        <f t="shared" si="1"/>
        <v>828</v>
      </c>
      <c r="C97">
        <v>4</v>
      </c>
    </row>
    <row r="98" spans="1:3" x14ac:dyDescent="0.25">
      <c r="A98" s="3" t="s">
        <v>95</v>
      </c>
      <c r="B98" s="4">
        <f t="shared" si="1"/>
        <v>307</v>
      </c>
      <c r="C98">
        <v>2</v>
      </c>
    </row>
    <row r="99" spans="1:3" x14ac:dyDescent="0.25">
      <c r="A99" s="3" t="s">
        <v>96</v>
      </c>
      <c r="B99" s="4">
        <f t="shared" si="1"/>
        <v>828</v>
      </c>
      <c r="C99">
        <v>4</v>
      </c>
    </row>
    <row r="100" spans="1:3" x14ac:dyDescent="0.25">
      <c r="A100" s="3" t="s">
        <v>97</v>
      </c>
      <c r="B100" s="4">
        <f t="shared" si="1"/>
        <v>307</v>
      </c>
      <c r="C100">
        <v>2</v>
      </c>
    </row>
    <row r="101" spans="1:3" x14ac:dyDescent="0.25">
      <c r="A101" s="3" t="s">
        <v>98</v>
      </c>
      <c r="B101" s="4">
        <f t="shared" si="1"/>
        <v>1231</v>
      </c>
      <c r="C101">
        <v>5</v>
      </c>
    </row>
    <row r="102" spans="1:3" x14ac:dyDescent="0.25">
      <c r="A102" s="3" t="s">
        <v>99</v>
      </c>
      <c r="B102" s="4">
        <f t="shared" si="1"/>
        <v>443</v>
      </c>
      <c r="C102">
        <v>3</v>
      </c>
    </row>
    <row r="103" spans="1:3" x14ac:dyDescent="0.25">
      <c r="A103" s="3" t="s">
        <v>100</v>
      </c>
      <c r="B103" s="4">
        <f t="shared" si="1"/>
        <v>828</v>
      </c>
      <c r="C103">
        <v>4</v>
      </c>
    </row>
    <row r="104" spans="1:3" x14ac:dyDescent="0.25">
      <c r="A104" s="3" t="s">
        <v>370</v>
      </c>
      <c r="B104" s="4">
        <f t="shared" si="1"/>
        <v>218</v>
      </c>
      <c r="C104">
        <v>1</v>
      </c>
    </row>
    <row r="105" spans="1:3" x14ac:dyDescent="0.25">
      <c r="A105" s="3" t="s">
        <v>101</v>
      </c>
      <c r="B105" s="4">
        <f t="shared" si="1"/>
        <v>218</v>
      </c>
      <c r="C105">
        <v>1</v>
      </c>
    </row>
    <row r="106" spans="1:3" x14ac:dyDescent="0.25">
      <c r="A106" s="3" t="s">
        <v>102</v>
      </c>
      <c r="B106" s="4">
        <f t="shared" si="1"/>
        <v>828</v>
      </c>
      <c r="C106">
        <v>4</v>
      </c>
    </row>
    <row r="107" spans="1:3" x14ac:dyDescent="0.25">
      <c r="A107" s="3" t="s">
        <v>103</v>
      </c>
      <c r="B107" s="4">
        <f t="shared" si="1"/>
        <v>443</v>
      </c>
      <c r="C107">
        <v>3</v>
      </c>
    </row>
    <row r="108" spans="1:3" x14ac:dyDescent="0.25">
      <c r="A108" s="3" t="s">
        <v>104</v>
      </c>
      <c r="B108" s="4">
        <f t="shared" si="1"/>
        <v>828</v>
      </c>
      <c r="C108">
        <v>4</v>
      </c>
    </row>
    <row r="109" spans="1:3" x14ac:dyDescent="0.25">
      <c r="A109" s="3" t="s">
        <v>105</v>
      </c>
      <c r="B109" s="4">
        <f t="shared" si="1"/>
        <v>828</v>
      </c>
      <c r="C109">
        <v>4</v>
      </c>
    </row>
    <row r="110" spans="1:3" x14ac:dyDescent="0.25">
      <c r="A110" s="3" t="s">
        <v>106</v>
      </c>
      <c r="B110" s="4">
        <f t="shared" si="1"/>
        <v>307</v>
      </c>
      <c r="C110">
        <v>2</v>
      </c>
    </row>
    <row r="111" spans="1:3" x14ac:dyDescent="0.25">
      <c r="A111" s="3" t="s">
        <v>107</v>
      </c>
      <c r="B111" s="4">
        <f t="shared" si="1"/>
        <v>307</v>
      </c>
      <c r="C111">
        <v>2</v>
      </c>
    </row>
    <row r="112" spans="1:3" x14ac:dyDescent="0.25">
      <c r="A112" s="3" t="s">
        <v>385</v>
      </c>
      <c r="B112" s="4">
        <f t="shared" si="1"/>
        <v>828</v>
      </c>
      <c r="C112">
        <v>4</v>
      </c>
    </row>
    <row r="113" spans="1:3" x14ac:dyDescent="0.25">
      <c r="A113" s="3" t="s">
        <v>108</v>
      </c>
      <c r="B113" s="4">
        <f t="shared" si="1"/>
        <v>828</v>
      </c>
      <c r="C113">
        <v>4</v>
      </c>
    </row>
    <row r="114" spans="1:3" x14ac:dyDescent="0.25">
      <c r="A114" s="3" t="s">
        <v>109</v>
      </c>
      <c r="B114" s="4">
        <f t="shared" si="1"/>
        <v>828</v>
      </c>
      <c r="C114">
        <v>4</v>
      </c>
    </row>
    <row r="115" spans="1:3" x14ac:dyDescent="0.25">
      <c r="A115" s="3" t="s">
        <v>110</v>
      </c>
      <c r="B115" s="4">
        <f t="shared" si="1"/>
        <v>828</v>
      </c>
      <c r="C115">
        <v>4</v>
      </c>
    </row>
    <row r="116" spans="1:3" x14ac:dyDescent="0.25">
      <c r="A116" s="3" t="s">
        <v>111</v>
      </c>
      <c r="B116" s="4">
        <f t="shared" si="1"/>
        <v>828</v>
      </c>
      <c r="C116">
        <v>4</v>
      </c>
    </row>
    <row r="117" spans="1:3" x14ac:dyDescent="0.25">
      <c r="A117" s="3" t="s">
        <v>112</v>
      </c>
      <c r="B117" s="4">
        <f t="shared" si="1"/>
        <v>443</v>
      </c>
      <c r="C117">
        <v>3</v>
      </c>
    </row>
    <row r="118" spans="1:3" x14ac:dyDescent="0.25">
      <c r="A118" s="3" t="s">
        <v>113</v>
      </c>
      <c r="B118" s="4">
        <f t="shared" si="1"/>
        <v>828</v>
      </c>
      <c r="C118">
        <v>4</v>
      </c>
    </row>
    <row r="119" spans="1:3" x14ac:dyDescent="0.25">
      <c r="A119" s="3" t="s">
        <v>114</v>
      </c>
      <c r="B119" s="4">
        <f t="shared" si="1"/>
        <v>1231</v>
      </c>
      <c r="C119">
        <v>5</v>
      </c>
    </row>
    <row r="120" spans="1:3" x14ac:dyDescent="0.25">
      <c r="A120" s="3" t="s">
        <v>115</v>
      </c>
      <c r="B120" s="4">
        <f t="shared" si="1"/>
        <v>1231</v>
      </c>
      <c r="C120">
        <v>5</v>
      </c>
    </row>
    <row r="121" spans="1:3" x14ac:dyDescent="0.25">
      <c r="A121" s="3" t="s">
        <v>116</v>
      </c>
      <c r="B121" s="4">
        <f t="shared" si="1"/>
        <v>828</v>
      </c>
      <c r="C121">
        <v>4</v>
      </c>
    </row>
    <row r="122" spans="1:3" x14ac:dyDescent="0.25">
      <c r="A122" s="3" t="s">
        <v>117</v>
      </c>
      <c r="B122" s="4">
        <f t="shared" si="1"/>
        <v>828</v>
      </c>
      <c r="C122">
        <v>4</v>
      </c>
    </row>
    <row r="123" spans="1:3" x14ac:dyDescent="0.25">
      <c r="A123" s="3" t="s">
        <v>118</v>
      </c>
      <c r="B123" s="4">
        <f t="shared" si="1"/>
        <v>828</v>
      </c>
      <c r="C123">
        <v>4</v>
      </c>
    </row>
    <row r="124" spans="1:3" x14ac:dyDescent="0.25">
      <c r="A124" s="3" t="s">
        <v>119</v>
      </c>
      <c r="B124" s="4">
        <f t="shared" si="1"/>
        <v>828</v>
      </c>
      <c r="C124">
        <v>4</v>
      </c>
    </row>
    <row r="125" spans="1:3" x14ac:dyDescent="0.25">
      <c r="A125" s="3" t="s">
        <v>120</v>
      </c>
      <c r="B125" s="4">
        <f t="shared" si="1"/>
        <v>1231</v>
      </c>
      <c r="C125">
        <v>5</v>
      </c>
    </row>
    <row r="126" spans="1:3" x14ac:dyDescent="0.25">
      <c r="A126" s="3" t="s">
        <v>121</v>
      </c>
      <c r="B126" s="4">
        <f t="shared" si="1"/>
        <v>218</v>
      </c>
      <c r="C126">
        <v>1</v>
      </c>
    </row>
    <row r="127" spans="1:3" x14ac:dyDescent="0.25">
      <c r="A127" s="3" t="s">
        <v>122</v>
      </c>
      <c r="B127" s="4">
        <f t="shared" si="1"/>
        <v>307</v>
      </c>
      <c r="C127">
        <v>2</v>
      </c>
    </row>
    <row r="128" spans="1:3" x14ac:dyDescent="0.25">
      <c r="A128" s="3" t="s">
        <v>123</v>
      </c>
      <c r="B128" s="4">
        <f t="shared" ref="B128:B190" si="2">+IF(C128=1,$F$3,IF(C128=2,$F$4,IF(C128=3,$F$5,IF(C128=4,$F$6,$F$7))))</f>
        <v>828</v>
      </c>
      <c r="C128">
        <v>4</v>
      </c>
    </row>
    <row r="129" spans="1:3" x14ac:dyDescent="0.25">
      <c r="A129" s="3" t="s">
        <v>124</v>
      </c>
      <c r="B129" s="4">
        <f t="shared" si="2"/>
        <v>828</v>
      </c>
      <c r="C129">
        <v>4</v>
      </c>
    </row>
    <row r="130" spans="1:3" x14ac:dyDescent="0.25">
      <c r="A130" s="3" t="s">
        <v>125</v>
      </c>
      <c r="B130" s="4">
        <f t="shared" si="2"/>
        <v>828</v>
      </c>
      <c r="C130">
        <v>4</v>
      </c>
    </row>
    <row r="131" spans="1:3" x14ac:dyDescent="0.25">
      <c r="A131" s="3" t="s">
        <v>126</v>
      </c>
      <c r="B131" s="4">
        <f t="shared" si="2"/>
        <v>1231</v>
      </c>
      <c r="C131">
        <v>5</v>
      </c>
    </row>
    <row r="132" spans="1:3" x14ac:dyDescent="0.25">
      <c r="A132" s="3" t="s">
        <v>127</v>
      </c>
      <c r="B132" s="4">
        <f t="shared" si="2"/>
        <v>1231</v>
      </c>
      <c r="C132">
        <v>5</v>
      </c>
    </row>
    <row r="133" spans="1:3" x14ac:dyDescent="0.25">
      <c r="A133" s="3" t="s">
        <v>128</v>
      </c>
      <c r="B133" s="4">
        <f t="shared" si="2"/>
        <v>1231</v>
      </c>
      <c r="C133">
        <v>5</v>
      </c>
    </row>
    <row r="134" spans="1:3" x14ac:dyDescent="0.25">
      <c r="A134" s="3" t="s">
        <v>129</v>
      </c>
      <c r="B134" s="4">
        <f t="shared" si="2"/>
        <v>828</v>
      </c>
      <c r="C134">
        <v>4</v>
      </c>
    </row>
    <row r="135" spans="1:3" x14ac:dyDescent="0.25">
      <c r="A135" s="3" t="s">
        <v>130</v>
      </c>
      <c r="B135" s="4">
        <f t="shared" si="2"/>
        <v>828</v>
      </c>
      <c r="C135">
        <v>4</v>
      </c>
    </row>
    <row r="136" spans="1:3" x14ac:dyDescent="0.25">
      <c r="A136" s="3" t="s">
        <v>131</v>
      </c>
      <c r="B136" s="4">
        <f t="shared" si="2"/>
        <v>828</v>
      </c>
      <c r="C136">
        <v>4</v>
      </c>
    </row>
    <row r="137" spans="1:3" x14ac:dyDescent="0.25">
      <c r="A137" s="3" t="s">
        <v>132</v>
      </c>
      <c r="B137" s="4">
        <f t="shared" si="2"/>
        <v>1231</v>
      </c>
      <c r="C137">
        <v>5</v>
      </c>
    </row>
    <row r="138" spans="1:3" x14ac:dyDescent="0.25">
      <c r="A138" s="3" t="s">
        <v>133</v>
      </c>
      <c r="B138" s="4">
        <f t="shared" si="2"/>
        <v>307</v>
      </c>
      <c r="C138">
        <v>2</v>
      </c>
    </row>
    <row r="139" spans="1:3" x14ac:dyDescent="0.25">
      <c r="A139" s="3" t="s">
        <v>134</v>
      </c>
      <c r="B139" s="4">
        <f t="shared" si="2"/>
        <v>218</v>
      </c>
      <c r="C139">
        <v>1</v>
      </c>
    </row>
    <row r="140" spans="1:3" x14ac:dyDescent="0.25">
      <c r="A140" s="3" t="s">
        <v>135</v>
      </c>
      <c r="B140" s="4">
        <f t="shared" si="2"/>
        <v>443</v>
      </c>
      <c r="C140">
        <v>3</v>
      </c>
    </row>
    <row r="141" spans="1:3" x14ac:dyDescent="0.25">
      <c r="A141" s="3" t="s">
        <v>136</v>
      </c>
      <c r="B141" s="4">
        <f t="shared" si="2"/>
        <v>828</v>
      </c>
      <c r="C141">
        <v>4</v>
      </c>
    </row>
    <row r="142" spans="1:3" x14ac:dyDescent="0.25">
      <c r="A142" s="3" t="s">
        <v>137</v>
      </c>
      <c r="B142" s="4">
        <f t="shared" si="2"/>
        <v>828</v>
      </c>
      <c r="C142">
        <v>4</v>
      </c>
    </row>
    <row r="143" spans="1:3" x14ac:dyDescent="0.25">
      <c r="A143" s="3" t="s">
        <v>218</v>
      </c>
      <c r="B143" s="4">
        <f t="shared" si="2"/>
        <v>443</v>
      </c>
      <c r="C143">
        <v>3</v>
      </c>
    </row>
    <row r="144" spans="1:3" x14ac:dyDescent="0.25">
      <c r="A144" s="3" t="s">
        <v>138</v>
      </c>
      <c r="B144" s="4">
        <f t="shared" si="2"/>
        <v>828</v>
      </c>
      <c r="C144">
        <v>4</v>
      </c>
    </row>
    <row r="145" spans="1:3" x14ac:dyDescent="0.25">
      <c r="A145" s="3" t="s">
        <v>386</v>
      </c>
      <c r="B145" s="4">
        <f t="shared" si="2"/>
        <v>1231</v>
      </c>
      <c r="C145">
        <v>5</v>
      </c>
    </row>
    <row r="146" spans="1:3" x14ac:dyDescent="0.25">
      <c r="A146" s="3" t="s">
        <v>139</v>
      </c>
      <c r="B146" s="4">
        <f t="shared" si="2"/>
        <v>1231</v>
      </c>
      <c r="C146">
        <v>5</v>
      </c>
    </row>
    <row r="147" spans="1:3" x14ac:dyDescent="0.25">
      <c r="A147" s="3" t="s">
        <v>140</v>
      </c>
      <c r="B147" s="4">
        <f t="shared" si="2"/>
        <v>1231</v>
      </c>
      <c r="C147">
        <v>5</v>
      </c>
    </row>
    <row r="148" spans="1:3" x14ac:dyDescent="0.25">
      <c r="A148" s="3" t="s">
        <v>141</v>
      </c>
      <c r="B148" s="4">
        <f t="shared" si="2"/>
        <v>828</v>
      </c>
      <c r="C148">
        <v>4</v>
      </c>
    </row>
    <row r="149" spans="1:3" x14ac:dyDescent="0.25">
      <c r="A149" s="3" t="s">
        <v>142</v>
      </c>
      <c r="B149" s="4">
        <f t="shared" si="2"/>
        <v>828</v>
      </c>
      <c r="C149">
        <v>4</v>
      </c>
    </row>
    <row r="150" spans="1:3" x14ac:dyDescent="0.25">
      <c r="A150" s="3" t="s">
        <v>143</v>
      </c>
      <c r="B150" s="4">
        <f t="shared" si="2"/>
        <v>307</v>
      </c>
      <c r="C150">
        <v>2</v>
      </c>
    </row>
    <row r="151" spans="1:3" x14ac:dyDescent="0.25">
      <c r="A151" s="3" t="s">
        <v>144</v>
      </c>
      <c r="B151" s="4">
        <f t="shared" si="2"/>
        <v>218</v>
      </c>
      <c r="C151">
        <v>1</v>
      </c>
    </row>
    <row r="152" spans="1:3" x14ac:dyDescent="0.25">
      <c r="A152" s="3" t="s">
        <v>145</v>
      </c>
      <c r="B152" s="4">
        <f t="shared" si="2"/>
        <v>1231</v>
      </c>
      <c r="C152">
        <v>5</v>
      </c>
    </row>
    <row r="153" spans="1:3" x14ac:dyDescent="0.25">
      <c r="A153" s="3" t="s">
        <v>146</v>
      </c>
      <c r="B153" s="4">
        <f t="shared" si="2"/>
        <v>828</v>
      </c>
      <c r="C153">
        <v>4</v>
      </c>
    </row>
    <row r="154" spans="1:3" x14ac:dyDescent="0.25">
      <c r="A154" s="3" t="s">
        <v>147</v>
      </c>
      <c r="B154" s="4">
        <f t="shared" si="2"/>
        <v>828</v>
      </c>
      <c r="C154">
        <v>4</v>
      </c>
    </row>
    <row r="155" spans="1:3" x14ac:dyDescent="0.25">
      <c r="A155" s="3" t="s">
        <v>148</v>
      </c>
      <c r="B155" s="4">
        <f t="shared" si="2"/>
        <v>828</v>
      </c>
      <c r="C155">
        <v>4</v>
      </c>
    </row>
    <row r="156" spans="1:3" x14ac:dyDescent="0.25">
      <c r="A156" s="3" t="s">
        <v>149</v>
      </c>
      <c r="B156" s="4">
        <f t="shared" si="2"/>
        <v>218</v>
      </c>
      <c r="C156">
        <v>1</v>
      </c>
    </row>
    <row r="157" spans="1:3" x14ac:dyDescent="0.25">
      <c r="A157" s="26" t="s">
        <v>217</v>
      </c>
      <c r="B157" s="27">
        <f t="shared" si="2"/>
        <v>307</v>
      </c>
      <c r="C157">
        <v>2</v>
      </c>
    </row>
    <row r="158" spans="1:3" x14ac:dyDescent="0.25">
      <c r="A158" s="3" t="s">
        <v>371</v>
      </c>
      <c r="B158" s="4">
        <f t="shared" si="2"/>
        <v>218</v>
      </c>
      <c r="C158">
        <v>1</v>
      </c>
    </row>
    <row r="159" spans="1:3" x14ac:dyDescent="0.25">
      <c r="A159" s="3" t="s">
        <v>150</v>
      </c>
      <c r="B159" s="4">
        <f t="shared" si="2"/>
        <v>1231</v>
      </c>
      <c r="C159">
        <v>5</v>
      </c>
    </row>
    <row r="160" spans="1:3" x14ac:dyDescent="0.25">
      <c r="A160" s="3" t="s">
        <v>151</v>
      </c>
      <c r="B160" s="4">
        <f t="shared" si="2"/>
        <v>828</v>
      </c>
      <c r="C160">
        <v>4</v>
      </c>
    </row>
    <row r="161" spans="1:3" x14ac:dyDescent="0.25">
      <c r="A161" s="3" t="s">
        <v>152</v>
      </c>
      <c r="B161" s="4">
        <f t="shared" si="2"/>
        <v>1231</v>
      </c>
      <c r="C161">
        <v>5</v>
      </c>
    </row>
    <row r="162" spans="1:3" x14ac:dyDescent="0.25">
      <c r="A162" s="3" t="s">
        <v>153</v>
      </c>
      <c r="B162" s="4">
        <f t="shared" si="2"/>
        <v>307</v>
      </c>
      <c r="C162">
        <v>2</v>
      </c>
    </row>
    <row r="163" spans="1:3" x14ac:dyDescent="0.25">
      <c r="A163" s="3" t="s">
        <v>154</v>
      </c>
      <c r="B163" s="4">
        <f t="shared" si="2"/>
        <v>828</v>
      </c>
      <c r="C163">
        <v>4</v>
      </c>
    </row>
    <row r="164" spans="1:3" x14ac:dyDescent="0.25">
      <c r="A164" s="3" t="s">
        <v>155</v>
      </c>
      <c r="B164" s="4">
        <f t="shared" si="2"/>
        <v>443</v>
      </c>
      <c r="C164">
        <v>3</v>
      </c>
    </row>
    <row r="165" spans="1:3" x14ac:dyDescent="0.25">
      <c r="A165" s="3" t="s">
        <v>156</v>
      </c>
      <c r="B165" s="4">
        <f t="shared" si="2"/>
        <v>828</v>
      </c>
      <c r="C165">
        <v>4</v>
      </c>
    </row>
    <row r="166" spans="1:3" x14ac:dyDescent="0.25">
      <c r="A166" s="3" t="s">
        <v>157</v>
      </c>
      <c r="B166" s="4">
        <f t="shared" si="2"/>
        <v>828</v>
      </c>
      <c r="C166">
        <v>4</v>
      </c>
    </row>
    <row r="167" spans="1:3" x14ac:dyDescent="0.25">
      <c r="A167" s="3" t="s">
        <v>158</v>
      </c>
      <c r="B167" s="4">
        <f t="shared" si="2"/>
        <v>1231</v>
      </c>
      <c r="C167">
        <v>5</v>
      </c>
    </row>
    <row r="168" spans="1:3" x14ac:dyDescent="0.25">
      <c r="A168" s="3" t="s">
        <v>159</v>
      </c>
      <c r="B168" s="4">
        <f t="shared" si="2"/>
        <v>1231</v>
      </c>
      <c r="C168">
        <v>5</v>
      </c>
    </row>
    <row r="169" spans="1:3" x14ac:dyDescent="0.25">
      <c r="A169" s="3" t="s">
        <v>160</v>
      </c>
      <c r="B169" s="4">
        <f t="shared" si="2"/>
        <v>1231</v>
      </c>
      <c r="C169">
        <v>5</v>
      </c>
    </row>
    <row r="170" spans="1:3" x14ac:dyDescent="0.25">
      <c r="A170" s="3" t="s">
        <v>161</v>
      </c>
      <c r="B170" s="4">
        <f t="shared" si="2"/>
        <v>307</v>
      </c>
      <c r="C170">
        <v>2</v>
      </c>
    </row>
    <row r="171" spans="1:3" x14ac:dyDescent="0.25">
      <c r="A171" s="3" t="s">
        <v>162</v>
      </c>
      <c r="B171" s="4">
        <f t="shared" si="2"/>
        <v>828</v>
      </c>
      <c r="C171">
        <v>4</v>
      </c>
    </row>
    <row r="172" spans="1:3" x14ac:dyDescent="0.25">
      <c r="A172" s="3" t="s">
        <v>163</v>
      </c>
      <c r="B172" s="4">
        <f t="shared" si="2"/>
        <v>828</v>
      </c>
      <c r="C172">
        <v>4</v>
      </c>
    </row>
    <row r="173" spans="1:3" x14ac:dyDescent="0.25">
      <c r="A173" s="3" t="s">
        <v>164</v>
      </c>
      <c r="B173" s="4">
        <f t="shared" si="2"/>
        <v>443</v>
      </c>
      <c r="C173">
        <v>3</v>
      </c>
    </row>
    <row r="174" spans="1:3" x14ac:dyDescent="0.25">
      <c r="A174" s="3" t="s">
        <v>165</v>
      </c>
      <c r="B174" s="4">
        <f t="shared" si="2"/>
        <v>307</v>
      </c>
      <c r="C174">
        <v>2</v>
      </c>
    </row>
    <row r="175" spans="1:3" x14ac:dyDescent="0.25">
      <c r="A175" s="3" t="s">
        <v>166</v>
      </c>
      <c r="B175" s="4">
        <f t="shared" si="2"/>
        <v>307</v>
      </c>
      <c r="C175">
        <v>2</v>
      </c>
    </row>
    <row r="176" spans="1:3" x14ac:dyDescent="0.25">
      <c r="A176" s="3" t="s">
        <v>167</v>
      </c>
      <c r="B176" s="4">
        <f t="shared" si="2"/>
        <v>828</v>
      </c>
      <c r="C176">
        <v>4</v>
      </c>
    </row>
    <row r="177" spans="1:3" x14ac:dyDescent="0.25">
      <c r="A177" s="3" t="s">
        <v>168</v>
      </c>
      <c r="B177" s="4">
        <f t="shared" si="2"/>
        <v>828</v>
      </c>
      <c r="C177">
        <v>4</v>
      </c>
    </row>
    <row r="178" spans="1:3" x14ac:dyDescent="0.25">
      <c r="A178" s="3" t="s">
        <v>169</v>
      </c>
      <c r="B178" s="4">
        <f t="shared" si="2"/>
        <v>218</v>
      </c>
      <c r="C178">
        <v>1</v>
      </c>
    </row>
    <row r="179" spans="1:3" x14ac:dyDescent="0.25">
      <c r="A179" s="3" t="s">
        <v>170</v>
      </c>
      <c r="B179" s="4">
        <f t="shared" si="2"/>
        <v>1231</v>
      </c>
      <c r="C179">
        <v>5</v>
      </c>
    </row>
    <row r="180" spans="1:3" x14ac:dyDescent="0.25">
      <c r="A180" s="3" t="s">
        <v>171</v>
      </c>
      <c r="B180" s="4">
        <f t="shared" si="2"/>
        <v>828</v>
      </c>
      <c r="C180">
        <v>4</v>
      </c>
    </row>
    <row r="181" spans="1:3" x14ac:dyDescent="0.25">
      <c r="A181" s="3" t="s">
        <v>172</v>
      </c>
      <c r="B181" s="4">
        <f t="shared" si="2"/>
        <v>828</v>
      </c>
      <c r="C181">
        <v>4</v>
      </c>
    </row>
    <row r="182" spans="1:3" x14ac:dyDescent="0.25">
      <c r="A182" s="3" t="s">
        <v>173</v>
      </c>
      <c r="B182" s="4">
        <f t="shared" si="2"/>
        <v>218</v>
      </c>
      <c r="C182">
        <v>1</v>
      </c>
    </row>
    <row r="183" spans="1:3" x14ac:dyDescent="0.25">
      <c r="A183" s="3" t="s">
        <v>174</v>
      </c>
      <c r="B183" s="4">
        <f t="shared" si="2"/>
        <v>443</v>
      </c>
      <c r="C183">
        <v>3</v>
      </c>
    </row>
    <row r="184" spans="1:3" x14ac:dyDescent="0.25">
      <c r="A184" s="3" t="s">
        <v>175</v>
      </c>
      <c r="B184" s="4">
        <f t="shared" si="2"/>
        <v>307</v>
      </c>
      <c r="C184">
        <v>2</v>
      </c>
    </row>
    <row r="185" spans="1:3" x14ac:dyDescent="0.25">
      <c r="A185" s="3" t="s">
        <v>176</v>
      </c>
      <c r="B185" s="4">
        <f t="shared" si="2"/>
        <v>828</v>
      </c>
      <c r="C185">
        <v>4</v>
      </c>
    </row>
    <row r="186" spans="1:3" x14ac:dyDescent="0.25">
      <c r="A186" s="3" t="s">
        <v>177</v>
      </c>
      <c r="B186" s="4">
        <f t="shared" si="2"/>
        <v>828</v>
      </c>
      <c r="C186">
        <v>4</v>
      </c>
    </row>
    <row r="187" spans="1:3" x14ac:dyDescent="0.25">
      <c r="A187" s="3" t="s">
        <v>178</v>
      </c>
      <c r="B187" s="4">
        <f t="shared" si="2"/>
        <v>828</v>
      </c>
      <c r="C187">
        <v>4</v>
      </c>
    </row>
    <row r="188" spans="1:3" x14ac:dyDescent="0.25">
      <c r="A188" s="3" t="s">
        <v>179</v>
      </c>
      <c r="B188" s="4">
        <f t="shared" si="2"/>
        <v>828</v>
      </c>
      <c r="C188">
        <v>4</v>
      </c>
    </row>
    <row r="189" spans="1:3" x14ac:dyDescent="0.25">
      <c r="A189" s="3" t="s">
        <v>180</v>
      </c>
      <c r="B189" s="4">
        <f t="shared" si="2"/>
        <v>828</v>
      </c>
      <c r="C189">
        <v>4</v>
      </c>
    </row>
    <row r="190" spans="1:3" x14ac:dyDescent="0.25">
      <c r="A190" s="3" t="s">
        <v>181</v>
      </c>
      <c r="B190" s="4">
        <f t="shared" si="2"/>
        <v>828</v>
      </c>
      <c r="C190">
        <v>4</v>
      </c>
    </row>
    <row r="191" spans="1:3" x14ac:dyDescent="0.25">
      <c r="A191" s="3" t="s">
        <v>182</v>
      </c>
      <c r="B191" s="4">
        <f t="shared" ref="B191:B208" si="3">+IF(C191=1,$F$3,IF(C191=2,$F$4,IF(C191=3,$F$5,IF(C191=4,$F$6,$F$7))))</f>
        <v>1231</v>
      </c>
      <c r="C191">
        <v>5</v>
      </c>
    </row>
    <row r="192" spans="1:3" x14ac:dyDescent="0.25">
      <c r="A192" s="3" t="s">
        <v>183</v>
      </c>
      <c r="B192" s="4">
        <f t="shared" si="3"/>
        <v>828</v>
      </c>
      <c r="C192">
        <v>4</v>
      </c>
    </row>
    <row r="193" spans="1:3" x14ac:dyDescent="0.25">
      <c r="A193" s="3" t="s">
        <v>184</v>
      </c>
      <c r="B193" s="4">
        <f t="shared" si="3"/>
        <v>307</v>
      </c>
      <c r="C193">
        <v>2</v>
      </c>
    </row>
    <row r="194" spans="1:3" x14ac:dyDescent="0.25">
      <c r="A194" s="3" t="s">
        <v>185</v>
      </c>
      <c r="B194" s="4">
        <f t="shared" si="3"/>
        <v>307</v>
      </c>
      <c r="C194">
        <v>2</v>
      </c>
    </row>
    <row r="195" spans="1:3" x14ac:dyDescent="0.25">
      <c r="A195" s="3" t="s">
        <v>186</v>
      </c>
      <c r="B195" s="4">
        <f t="shared" si="3"/>
        <v>1231</v>
      </c>
      <c r="C195">
        <v>5</v>
      </c>
    </row>
    <row r="196" spans="1:3" x14ac:dyDescent="0.25">
      <c r="A196" s="3" t="s">
        <v>187</v>
      </c>
      <c r="B196" s="4">
        <f t="shared" si="3"/>
        <v>828</v>
      </c>
      <c r="C196">
        <v>4</v>
      </c>
    </row>
    <row r="197" spans="1:3" x14ac:dyDescent="0.25">
      <c r="A197" s="3" t="s">
        <v>188</v>
      </c>
      <c r="B197" s="4">
        <f t="shared" si="3"/>
        <v>218</v>
      </c>
      <c r="C197">
        <v>1</v>
      </c>
    </row>
    <row r="198" spans="1:3" x14ac:dyDescent="0.25">
      <c r="A198" s="3" t="s">
        <v>189</v>
      </c>
      <c r="B198" s="4">
        <f t="shared" si="3"/>
        <v>1231</v>
      </c>
      <c r="C198">
        <v>5</v>
      </c>
    </row>
    <row r="199" spans="1:3" x14ac:dyDescent="0.25">
      <c r="A199" s="3" t="s">
        <v>190</v>
      </c>
      <c r="B199" s="4">
        <f t="shared" si="3"/>
        <v>307</v>
      </c>
      <c r="C199">
        <v>2</v>
      </c>
    </row>
    <row r="200" spans="1:3" x14ac:dyDescent="0.25">
      <c r="A200" s="3" t="s">
        <v>191</v>
      </c>
      <c r="B200" s="4">
        <f t="shared" si="3"/>
        <v>1231</v>
      </c>
      <c r="C200">
        <v>5</v>
      </c>
    </row>
    <row r="201" spans="1:3" x14ac:dyDescent="0.25">
      <c r="A201" s="3" t="s">
        <v>192</v>
      </c>
      <c r="B201" s="4">
        <f t="shared" si="3"/>
        <v>307</v>
      </c>
      <c r="C201">
        <v>2</v>
      </c>
    </row>
    <row r="202" spans="1:3" x14ac:dyDescent="0.25">
      <c r="A202" s="3" t="s">
        <v>193</v>
      </c>
      <c r="B202" s="4">
        <f t="shared" si="3"/>
        <v>1231</v>
      </c>
      <c r="C202">
        <v>5</v>
      </c>
    </row>
    <row r="203" spans="1:3" x14ac:dyDescent="0.25">
      <c r="A203" s="3" t="s">
        <v>387</v>
      </c>
      <c r="B203" s="4">
        <f t="shared" si="3"/>
        <v>307</v>
      </c>
      <c r="C203">
        <v>2</v>
      </c>
    </row>
    <row r="204" spans="1:3" x14ac:dyDescent="0.25">
      <c r="A204" s="3" t="s">
        <v>194</v>
      </c>
      <c r="B204" s="4">
        <f t="shared" si="3"/>
        <v>828</v>
      </c>
      <c r="C204">
        <v>4</v>
      </c>
    </row>
    <row r="205" spans="1:3" x14ac:dyDescent="0.25">
      <c r="A205" s="3" t="s">
        <v>195</v>
      </c>
      <c r="B205" s="4">
        <f t="shared" si="3"/>
        <v>218</v>
      </c>
      <c r="C205">
        <v>1</v>
      </c>
    </row>
    <row r="206" spans="1:3" x14ac:dyDescent="0.25">
      <c r="A206" s="3" t="s">
        <v>196</v>
      </c>
      <c r="B206" s="4">
        <f t="shared" si="3"/>
        <v>828</v>
      </c>
      <c r="C206">
        <v>4</v>
      </c>
    </row>
    <row r="207" spans="1:3" x14ac:dyDescent="0.25">
      <c r="A207" s="3" t="s">
        <v>197</v>
      </c>
      <c r="B207" s="4">
        <f t="shared" si="3"/>
        <v>828</v>
      </c>
      <c r="C207">
        <v>4</v>
      </c>
    </row>
    <row r="208" spans="1:3" ht="15.75" thickBot="1" x14ac:dyDescent="0.3">
      <c r="A208" s="5" t="s">
        <v>198</v>
      </c>
      <c r="B208" s="4">
        <f t="shared" si="3"/>
        <v>828</v>
      </c>
      <c r="C208">
        <v>4</v>
      </c>
    </row>
  </sheetData>
  <autoFilter ref="A1:G208"/>
  <sortState ref="A2:C208">
    <sortCondition ref="A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4" sqref="B4"/>
    </sheetView>
  </sheetViews>
  <sheetFormatPr defaultRowHeight="15" x14ac:dyDescent="0.25"/>
  <cols>
    <col min="1" max="1" width="83.7109375" customWidth="1"/>
    <col min="2" max="2" width="20.7109375" customWidth="1"/>
  </cols>
  <sheetData>
    <row r="1" spans="1:2" ht="15.75" x14ac:dyDescent="0.25">
      <c r="A1" s="7" t="s">
        <v>209</v>
      </c>
    </row>
    <row r="2" spans="1:2" ht="15.75" customHeight="1" x14ac:dyDescent="0.25">
      <c r="A2" s="8" t="s">
        <v>207</v>
      </c>
      <c r="B2" s="10" t="s">
        <v>208</v>
      </c>
    </row>
    <row r="3" spans="1:2" x14ac:dyDescent="0.25">
      <c r="A3" s="11" t="s">
        <v>212</v>
      </c>
      <c r="B3" s="9">
        <v>5.13</v>
      </c>
    </row>
    <row r="4" spans="1:2" x14ac:dyDescent="0.25">
      <c r="A4" s="11" t="s">
        <v>213</v>
      </c>
      <c r="B4" s="9">
        <v>0.22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opLeftCell="A64" zoomScale="80" zoomScaleNormal="80" workbookViewId="0">
      <selection activeCell="D100" sqref="D100"/>
    </sheetView>
  </sheetViews>
  <sheetFormatPr defaultRowHeight="15" x14ac:dyDescent="0.25"/>
  <cols>
    <col min="1" max="1" width="61.28515625" customWidth="1"/>
    <col min="2" max="2" width="13.42578125" customWidth="1"/>
    <col min="3" max="3" width="30.7109375" customWidth="1"/>
    <col min="4" max="4" width="9.140625" style="38"/>
    <col min="5" max="6" width="9.140625" style="33"/>
    <col min="7" max="7" width="48.140625" customWidth="1"/>
  </cols>
  <sheetData>
    <row r="1" spans="1:12" ht="120" x14ac:dyDescent="0.25">
      <c r="A1" s="1" t="s">
        <v>0</v>
      </c>
      <c r="B1" s="2" t="s">
        <v>1</v>
      </c>
      <c r="C1" s="34" t="s">
        <v>367</v>
      </c>
      <c r="D1" s="37" t="s">
        <v>219</v>
      </c>
      <c r="E1" s="32"/>
      <c r="G1" s="53" t="s">
        <v>372</v>
      </c>
      <c r="H1" s="53"/>
      <c r="I1" s="53" t="s">
        <v>373</v>
      </c>
      <c r="J1" s="53"/>
    </row>
    <row r="2" spans="1:12" x14ac:dyDescent="0.25">
      <c r="A2" s="3" t="s">
        <v>2</v>
      </c>
      <c r="B2" s="4">
        <v>33</v>
      </c>
      <c r="C2" s="35">
        <v>88.2</v>
      </c>
      <c r="D2" s="37">
        <v>147</v>
      </c>
      <c r="E2" s="32">
        <f>+ROUND(D2*0.6,2)</f>
        <v>88.2</v>
      </c>
      <c r="F2" s="33" t="b">
        <f t="shared" ref="F2:F64" si="0">+EXACT(C2,E2)</f>
        <v>1</v>
      </c>
      <c r="G2" s="39" t="s">
        <v>220</v>
      </c>
      <c r="H2">
        <v>147</v>
      </c>
      <c r="I2" t="s">
        <v>220</v>
      </c>
      <c r="J2">
        <v>33</v>
      </c>
      <c r="K2">
        <f>+H2-D2</f>
        <v>0</v>
      </c>
      <c r="L2">
        <f>+B2-J2</f>
        <v>0</v>
      </c>
    </row>
    <row r="3" spans="1:12" x14ac:dyDescent="0.25">
      <c r="A3" s="3" t="s">
        <v>3</v>
      </c>
      <c r="B3" s="4">
        <v>69</v>
      </c>
      <c r="C3" s="35">
        <v>104.4</v>
      </c>
      <c r="D3" s="37">
        <v>174</v>
      </c>
      <c r="E3" s="32">
        <f t="shared" ref="E3:E65" si="1">+ROUND(D3*0.6,2)</f>
        <v>104.4</v>
      </c>
      <c r="F3" s="33" t="b">
        <f t="shared" si="0"/>
        <v>1</v>
      </c>
      <c r="G3" s="39" t="s">
        <v>221</v>
      </c>
      <c r="H3">
        <v>174</v>
      </c>
      <c r="I3" t="s">
        <v>221</v>
      </c>
      <c r="J3">
        <v>69</v>
      </c>
      <c r="K3">
        <f t="shared" ref="K3:K65" si="2">+H3-D3</f>
        <v>0</v>
      </c>
    </row>
    <row r="4" spans="1:12" x14ac:dyDescent="0.25">
      <c r="A4" s="3" t="s">
        <v>4</v>
      </c>
      <c r="B4" s="4">
        <v>33</v>
      </c>
      <c r="C4" s="35">
        <v>66</v>
      </c>
      <c r="D4" s="37">
        <v>110</v>
      </c>
      <c r="E4" s="32">
        <f t="shared" si="1"/>
        <v>66</v>
      </c>
      <c r="F4" s="33" t="b">
        <f t="shared" si="0"/>
        <v>1</v>
      </c>
      <c r="G4" s="39" t="s">
        <v>222</v>
      </c>
      <c r="H4">
        <v>110</v>
      </c>
      <c r="I4" t="s">
        <v>222</v>
      </c>
      <c r="J4">
        <v>33</v>
      </c>
      <c r="K4">
        <f t="shared" si="2"/>
        <v>0</v>
      </c>
    </row>
    <row r="5" spans="1:12" x14ac:dyDescent="0.25">
      <c r="A5" s="3" t="s">
        <v>5</v>
      </c>
      <c r="B5" s="4">
        <v>57</v>
      </c>
      <c r="C5" s="35">
        <v>144</v>
      </c>
      <c r="D5" s="37">
        <v>240</v>
      </c>
      <c r="E5" s="32">
        <f t="shared" si="1"/>
        <v>144</v>
      </c>
      <c r="F5" s="33" t="b">
        <f t="shared" si="0"/>
        <v>1</v>
      </c>
      <c r="G5" s="39" t="s">
        <v>223</v>
      </c>
      <c r="H5">
        <v>240</v>
      </c>
      <c r="I5" t="s">
        <v>374</v>
      </c>
      <c r="J5">
        <v>57</v>
      </c>
      <c r="K5">
        <f t="shared" si="2"/>
        <v>0</v>
      </c>
    </row>
    <row r="6" spans="1:12" x14ac:dyDescent="0.25">
      <c r="A6" s="3" t="s">
        <v>6</v>
      </c>
      <c r="B6" s="4">
        <v>46</v>
      </c>
      <c r="C6" s="35">
        <v>61.8</v>
      </c>
      <c r="D6" s="37">
        <v>103</v>
      </c>
      <c r="E6" s="32">
        <f t="shared" si="1"/>
        <v>61.8</v>
      </c>
      <c r="F6" s="33" t="b">
        <f t="shared" si="0"/>
        <v>1</v>
      </c>
      <c r="G6" s="39" t="s">
        <v>224</v>
      </c>
      <c r="H6">
        <v>103</v>
      </c>
      <c r="I6" t="s">
        <v>224</v>
      </c>
      <c r="J6">
        <v>46</v>
      </c>
      <c r="K6">
        <f t="shared" si="2"/>
        <v>0</v>
      </c>
    </row>
    <row r="7" spans="1:12" x14ac:dyDescent="0.25">
      <c r="A7" s="3" t="s">
        <v>7</v>
      </c>
      <c r="B7" s="4">
        <v>70</v>
      </c>
      <c r="C7" s="35">
        <v>229.2</v>
      </c>
      <c r="D7" s="37">
        <v>382</v>
      </c>
      <c r="E7" s="32">
        <f t="shared" si="1"/>
        <v>229.2</v>
      </c>
      <c r="F7" s="33" t="b">
        <f t="shared" si="0"/>
        <v>1</v>
      </c>
      <c r="G7" t="s">
        <v>225</v>
      </c>
      <c r="H7">
        <v>382</v>
      </c>
      <c r="I7" t="s">
        <v>225</v>
      </c>
      <c r="J7">
        <v>70</v>
      </c>
      <c r="K7">
        <f t="shared" si="2"/>
        <v>0</v>
      </c>
    </row>
    <row r="8" spans="1:12" ht="15.75" thickBot="1" x14ac:dyDescent="0.3">
      <c r="A8" s="3" t="s">
        <v>8</v>
      </c>
      <c r="B8" s="6">
        <v>31</v>
      </c>
      <c r="C8" s="36">
        <v>74.400000000000006</v>
      </c>
      <c r="D8" s="37">
        <v>124</v>
      </c>
      <c r="E8" s="32">
        <f t="shared" si="1"/>
        <v>74.400000000000006</v>
      </c>
      <c r="F8" s="33" t="b">
        <f t="shared" si="0"/>
        <v>1</v>
      </c>
      <c r="G8" t="s">
        <v>366</v>
      </c>
      <c r="H8">
        <v>124</v>
      </c>
      <c r="I8" t="s">
        <v>366</v>
      </c>
      <c r="J8">
        <v>31</v>
      </c>
      <c r="K8">
        <f t="shared" si="2"/>
        <v>0</v>
      </c>
    </row>
    <row r="9" spans="1:12" x14ac:dyDescent="0.25">
      <c r="A9" s="3" t="s">
        <v>9</v>
      </c>
      <c r="B9" s="4">
        <v>50</v>
      </c>
      <c r="C9" s="35">
        <v>126</v>
      </c>
      <c r="D9" s="37">
        <v>210</v>
      </c>
      <c r="E9" s="32">
        <f t="shared" si="1"/>
        <v>126</v>
      </c>
      <c r="F9" s="33" t="b">
        <f t="shared" si="0"/>
        <v>1</v>
      </c>
      <c r="G9" t="s">
        <v>226</v>
      </c>
      <c r="H9">
        <v>210</v>
      </c>
      <c r="I9" t="s">
        <v>226</v>
      </c>
      <c r="J9">
        <v>50</v>
      </c>
      <c r="K9">
        <f t="shared" si="2"/>
        <v>0</v>
      </c>
    </row>
    <row r="10" spans="1:12" x14ac:dyDescent="0.25">
      <c r="A10" s="3" t="s">
        <v>10</v>
      </c>
      <c r="B10" s="4">
        <v>47</v>
      </c>
      <c r="C10" s="35">
        <v>126</v>
      </c>
      <c r="D10" s="37">
        <v>210</v>
      </c>
      <c r="E10" s="32">
        <f t="shared" si="1"/>
        <v>126</v>
      </c>
      <c r="F10" s="33" t="b">
        <f t="shared" si="0"/>
        <v>1</v>
      </c>
      <c r="G10" t="s">
        <v>227</v>
      </c>
      <c r="H10">
        <v>210</v>
      </c>
      <c r="I10" t="s">
        <v>227</v>
      </c>
      <c r="J10">
        <v>47</v>
      </c>
      <c r="K10">
        <f t="shared" si="2"/>
        <v>0</v>
      </c>
    </row>
    <row r="11" spans="1:12" x14ac:dyDescent="0.25">
      <c r="A11" s="3" t="s">
        <v>11</v>
      </c>
      <c r="B11" s="4">
        <v>50</v>
      </c>
      <c r="C11" s="35">
        <v>132</v>
      </c>
      <c r="D11" s="37">
        <v>220</v>
      </c>
      <c r="E11" s="32">
        <f t="shared" si="1"/>
        <v>132</v>
      </c>
      <c r="F11" s="33" t="b">
        <f t="shared" si="0"/>
        <v>1</v>
      </c>
      <c r="G11" t="s">
        <v>228</v>
      </c>
      <c r="H11">
        <v>220</v>
      </c>
      <c r="I11" t="s">
        <v>375</v>
      </c>
      <c r="J11">
        <v>50</v>
      </c>
      <c r="K11">
        <f t="shared" si="2"/>
        <v>0</v>
      </c>
    </row>
    <row r="12" spans="1:12" x14ac:dyDescent="0.25">
      <c r="A12" s="3" t="s">
        <v>12</v>
      </c>
      <c r="B12" s="4">
        <v>63</v>
      </c>
      <c r="C12" s="35">
        <v>104.4</v>
      </c>
      <c r="D12" s="37">
        <v>174</v>
      </c>
      <c r="E12" s="32">
        <f t="shared" si="1"/>
        <v>104.4</v>
      </c>
      <c r="F12" s="33" t="b">
        <f t="shared" si="0"/>
        <v>1</v>
      </c>
      <c r="G12" t="s">
        <v>229</v>
      </c>
      <c r="H12">
        <v>174</v>
      </c>
      <c r="I12" t="s">
        <v>229</v>
      </c>
      <c r="J12">
        <v>63</v>
      </c>
      <c r="K12">
        <f t="shared" si="2"/>
        <v>0</v>
      </c>
    </row>
    <row r="13" spans="1:12" x14ac:dyDescent="0.25">
      <c r="A13" s="3" t="s">
        <v>13</v>
      </c>
      <c r="B13" s="4">
        <v>47</v>
      </c>
      <c r="C13" s="35">
        <v>120</v>
      </c>
      <c r="D13" s="37">
        <v>200</v>
      </c>
      <c r="E13" s="32">
        <f t="shared" si="1"/>
        <v>120</v>
      </c>
      <c r="F13" s="33" t="b">
        <f t="shared" si="0"/>
        <v>1</v>
      </c>
      <c r="G13" t="s">
        <v>230</v>
      </c>
      <c r="H13">
        <v>200</v>
      </c>
      <c r="I13" t="s">
        <v>230</v>
      </c>
      <c r="J13">
        <v>47</v>
      </c>
      <c r="K13">
        <f t="shared" si="2"/>
        <v>0</v>
      </c>
    </row>
    <row r="14" spans="1:12" x14ac:dyDescent="0.25">
      <c r="A14" s="3" t="s">
        <v>14</v>
      </c>
      <c r="B14" s="4">
        <v>50</v>
      </c>
      <c r="C14" s="35">
        <v>104.4</v>
      </c>
      <c r="D14" s="37">
        <v>174</v>
      </c>
      <c r="E14" s="32">
        <f t="shared" si="1"/>
        <v>104.4</v>
      </c>
      <c r="F14" s="33" t="b">
        <f t="shared" si="0"/>
        <v>1</v>
      </c>
      <c r="G14" t="s">
        <v>231</v>
      </c>
      <c r="H14">
        <v>174</v>
      </c>
      <c r="I14" t="s">
        <v>231</v>
      </c>
      <c r="J14">
        <v>50</v>
      </c>
      <c r="K14">
        <f t="shared" si="2"/>
        <v>0</v>
      </c>
    </row>
    <row r="15" spans="1:12" x14ac:dyDescent="0.25">
      <c r="A15" s="3" t="s">
        <v>15</v>
      </c>
      <c r="B15" s="4">
        <v>53</v>
      </c>
      <c r="C15" s="35">
        <v>117</v>
      </c>
      <c r="D15" s="37">
        <v>195</v>
      </c>
      <c r="E15" s="32">
        <f t="shared" si="1"/>
        <v>117</v>
      </c>
      <c r="F15" s="33" t="b">
        <f t="shared" si="0"/>
        <v>1</v>
      </c>
      <c r="G15" t="s">
        <v>232</v>
      </c>
      <c r="H15">
        <v>195</v>
      </c>
      <c r="I15" t="s">
        <v>232</v>
      </c>
      <c r="J15">
        <v>53</v>
      </c>
      <c r="K15">
        <f t="shared" si="2"/>
        <v>0</v>
      </c>
    </row>
    <row r="16" spans="1:12" x14ac:dyDescent="0.25">
      <c r="A16" s="3" t="s">
        <v>16</v>
      </c>
      <c r="B16" s="4">
        <v>60</v>
      </c>
      <c r="C16" s="35">
        <v>69.599999999999994</v>
      </c>
      <c r="D16" s="37">
        <v>116</v>
      </c>
      <c r="E16" s="32">
        <f t="shared" si="1"/>
        <v>69.599999999999994</v>
      </c>
      <c r="F16" s="33" t="b">
        <f t="shared" si="0"/>
        <v>1</v>
      </c>
      <c r="G16" t="s">
        <v>233</v>
      </c>
      <c r="H16">
        <v>116</v>
      </c>
      <c r="I16" t="s">
        <v>233</v>
      </c>
      <c r="J16">
        <v>60</v>
      </c>
      <c r="K16">
        <f t="shared" si="2"/>
        <v>0</v>
      </c>
    </row>
    <row r="17" spans="1:11" x14ac:dyDescent="0.25">
      <c r="A17" s="3" t="s">
        <v>17</v>
      </c>
      <c r="B17" s="4">
        <v>33</v>
      </c>
      <c r="C17" s="35">
        <v>87</v>
      </c>
      <c r="D17" s="37">
        <v>145</v>
      </c>
      <c r="E17" s="32">
        <f t="shared" si="1"/>
        <v>87</v>
      </c>
      <c r="F17" s="33" t="b">
        <f t="shared" si="0"/>
        <v>1</v>
      </c>
      <c r="G17" t="s">
        <v>234</v>
      </c>
      <c r="H17">
        <v>145</v>
      </c>
      <c r="I17" t="s">
        <v>376</v>
      </c>
      <c r="J17">
        <v>33</v>
      </c>
      <c r="K17">
        <f t="shared" si="2"/>
        <v>0</v>
      </c>
    </row>
    <row r="18" spans="1:11" ht="15.75" thickBot="1" x14ac:dyDescent="0.3">
      <c r="A18" s="3" t="s">
        <v>18</v>
      </c>
      <c r="B18" s="6">
        <v>31</v>
      </c>
      <c r="C18" s="36">
        <v>74.400000000000006</v>
      </c>
      <c r="D18" s="37">
        <v>124</v>
      </c>
      <c r="E18" s="32">
        <f t="shared" si="1"/>
        <v>74.400000000000006</v>
      </c>
      <c r="F18" s="33" t="b">
        <f t="shared" si="0"/>
        <v>1</v>
      </c>
      <c r="G18" t="s">
        <v>366</v>
      </c>
      <c r="H18">
        <v>124</v>
      </c>
      <c r="I18" t="s">
        <v>366</v>
      </c>
      <c r="J18">
        <v>31</v>
      </c>
      <c r="K18">
        <f t="shared" si="2"/>
        <v>0</v>
      </c>
    </row>
    <row r="19" spans="1:11" x14ac:dyDescent="0.25">
      <c r="A19" s="3" t="s">
        <v>19</v>
      </c>
      <c r="B19" s="4">
        <v>61</v>
      </c>
      <c r="C19" s="35">
        <v>118.2</v>
      </c>
      <c r="D19" s="37">
        <v>197</v>
      </c>
      <c r="E19" s="32">
        <f t="shared" si="1"/>
        <v>118.2</v>
      </c>
      <c r="F19" s="33" t="b">
        <f t="shared" si="0"/>
        <v>1</v>
      </c>
      <c r="G19" t="s">
        <v>235</v>
      </c>
      <c r="H19">
        <v>197</v>
      </c>
      <c r="I19" t="s">
        <v>235</v>
      </c>
      <c r="J19">
        <v>61</v>
      </c>
      <c r="K19">
        <f t="shared" si="2"/>
        <v>0</v>
      </c>
    </row>
    <row r="20" spans="1:11" ht="15.75" thickBot="1" x14ac:dyDescent="0.3">
      <c r="A20" s="3" t="s">
        <v>20</v>
      </c>
      <c r="B20" s="6">
        <v>31</v>
      </c>
      <c r="C20" s="36">
        <v>74.400000000000006</v>
      </c>
      <c r="D20" s="37">
        <v>124</v>
      </c>
      <c r="E20" s="32">
        <f t="shared" si="1"/>
        <v>74.400000000000006</v>
      </c>
      <c r="F20" s="33" t="b">
        <f t="shared" si="0"/>
        <v>1</v>
      </c>
      <c r="G20" t="s">
        <v>366</v>
      </c>
      <c r="H20">
        <v>124</v>
      </c>
      <c r="I20" t="s">
        <v>366</v>
      </c>
      <c r="J20">
        <v>31</v>
      </c>
      <c r="K20">
        <f t="shared" si="2"/>
        <v>0</v>
      </c>
    </row>
    <row r="21" spans="1:11" ht="15.75" thickBot="1" x14ac:dyDescent="0.3">
      <c r="A21" s="3" t="s">
        <v>21</v>
      </c>
      <c r="B21" s="6">
        <v>31</v>
      </c>
      <c r="C21" s="36">
        <v>74.400000000000006</v>
      </c>
      <c r="D21" s="37">
        <v>124</v>
      </c>
      <c r="E21" s="32">
        <f t="shared" si="1"/>
        <v>74.400000000000006</v>
      </c>
      <c r="F21" s="33" t="b">
        <f t="shared" si="0"/>
        <v>1</v>
      </c>
      <c r="G21" t="s">
        <v>366</v>
      </c>
      <c r="H21">
        <v>124</v>
      </c>
      <c r="I21" t="s">
        <v>366</v>
      </c>
      <c r="J21">
        <v>31</v>
      </c>
      <c r="K21">
        <f t="shared" si="2"/>
        <v>0</v>
      </c>
    </row>
    <row r="22" spans="1:11" ht="15.75" thickBot="1" x14ac:dyDescent="0.3">
      <c r="A22" s="3" t="s">
        <v>22</v>
      </c>
      <c r="B22" s="6">
        <v>31</v>
      </c>
      <c r="C22" s="36">
        <v>74.400000000000006</v>
      </c>
      <c r="D22" s="37">
        <v>124</v>
      </c>
      <c r="E22" s="32">
        <f t="shared" si="1"/>
        <v>74.400000000000006</v>
      </c>
      <c r="F22" s="33" t="b">
        <f t="shared" si="0"/>
        <v>1</v>
      </c>
      <c r="G22" t="s">
        <v>366</v>
      </c>
      <c r="H22">
        <v>124</v>
      </c>
      <c r="I22" t="s">
        <v>366</v>
      </c>
      <c r="J22">
        <v>31</v>
      </c>
      <c r="K22">
        <f t="shared" si="2"/>
        <v>0</v>
      </c>
    </row>
    <row r="23" spans="1:11" ht="15.75" thickBot="1" x14ac:dyDescent="0.3">
      <c r="A23" s="3" t="s">
        <v>23</v>
      </c>
      <c r="B23" s="6">
        <v>31</v>
      </c>
      <c r="C23" s="36">
        <v>74.400000000000006</v>
      </c>
      <c r="D23" s="37">
        <v>124</v>
      </c>
      <c r="E23" s="32">
        <f t="shared" si="1"/>
        <v>74.400000000000006</v>
      </c>
      <c r="F23" s="33" t="b">
        <f t="shared" si="0"/>
        <v>1</v>
      </c>
      <c r="G23" t="s">
        <v>366</v>
      </c>
      <c r="H23">
        <v>124</v>
      </c>
      <c r="I23" t="s">
        <v>366</v>
      </c>
      <c r="J23">
        <v>31</v>
      </c>
      <c r="K23">
        <f t="shared" si="2"/>
        <v>0</v>
      </c>
    </row>
    <row r="24" spans="1:11" ht="15.75" thickBot="1" x14ac:dyDescent="0.3">
      <c r="A24" s="3" t="s">
        <v>24</v>
      </c>
      <c r="B24" s="6">
        <v>31</v>
      </c>
      <c r="C24" s="36">
        <v>74.400000000000006</v>
      </c>
      <c r="D24" s="37">
        <v>124</v>
      </c>
      <c r="E24" s="32">
        <f t="shared" si="1"/>
        <v>74.400000000000006</v>
      </c>
      <c r="F24" s="33" t="b">
        <f t="shared" si="0"/>
        <v>1</v>
      </c>
      <c r="G24" t="s">
        <v>366</v>
      </c>
      <c r="H24">
        <v>124</v>
      </c>
      <c r="I24" t="s">
        <v>366</v>
      </c>
      <c r="J24">
        <v>31</v>
      </c>
      <c r="K24">
        <f t="shared" si="2"/>
        <v>0</v>
      </c>
    </row>
    <row r="25" spans="1:11" x14ac:dyDescent="0.25">
      <c r="A25" s="3" t="s">
        <v>25</v>
      </c>
      <c r="B25" s="4">
        <v>43</v>
      </c>
      <c r="C25" s="35">
        <v>92.4</v>
      </c>
      <c r="D25" s="37">
        <v>154</v>
      </c>
      <c r="E25" s="32">
        <f t="shared" si="1"/>
        <v>92.4</v>
      </c>
      <c r="F25" s="33" t="b">
        <f t="shared" si="0"/>
        <v>1</v>
      </c>
      <c r="G25" t="s">
        <v>236</v>
      </c>
      <c r="H25">
        <v>154</v>
      </c>
      <c r="I25" t="s">
        <v>236</v>
      </c>
      <c r="J25">
        <v>43</v>
      </c>
      <c r="K25">
        <f t="shared" si="2"/>
        <v>0</v>
      </c>
    </row>
    <row r="26" spans="1:11" x14ac:dyDescent="0.25">
      <c r="A26" s="3" t="s">
        <v>26</v>
      </c>
      <c r="B26" s="4">
        <v>33</v>
      </c>
      <c r="C26" s="35">
        <v>138.6</v>
      </c>
      <c r="D26" s="37">
        <v>231</v>
      </c>
      <c r="E26" s="32">
        <f t="shared" si="1"/>
        <v>138.6</v>
      </c>
      <c r="F26" s="33" t="b">
        <f t="shared" si="0"/>
        <v>1</v>
      </c>
      <c r="G26" t="s">
        <v>237</v>
      </c>
      <c r="H26">
        <v>231</v>
      </c>
      <c r="I26" t="s">
        <v>237</v>
      </c>
      <c r="J26">
        <v>33</v>
      </c>
      <c r="K26">
        <f t="shared" si="2"/>
        <v>0</v>
      </c>
    </row>
    <row r="27" spans="1:11" x14ac:dyDescent="0.25">
      <c r="A27" s="3" t="s">
        <v>27</v>
      </c>
      <c r="B27" s="4">
        <v>43</v>
      </c>
      <c r="C27" s="35">
        <v>108</v>
      </c>
      <c r="D27" s="37">
        <v>180</v>
      </c>
      <c r="E27" s="32">
        <f t="shared" si="1"/>
        <v>108</v>
      </c>
      <c r="F27" s="33" t="b">
        <f t="shared" si="0"/>
        <v>1</v>
      </c>
      <c r="G27" t="s">
        <v>238</v>
      </c>
      <c r="H27">
        <v>180</v>
      </c>
      <c r="I27" t="s">
        <v>238</v>
      </c>
      <c r="J27">
        <v>43</v>
      </c>
      <c r="K27">
        <f t="shared" si="2"/>
        <v>0</v>
      </c>
    </row>
    <row r="28" spans="1:11" x14ac:dyDescent="0.25">
      <c r="A28" s="3" t="s">
        <v>28</v>
      </c>
      <c r="B28" s="4">
        <v>40</v>
      </c>
      <c r="C28" s="35">
        <v>100.2</v>
      </c>
      <c r="D28" s="37">
        <v>167</v>
      </c>
      <c r="E28" s="32">
        <f t="shared" si="1"/>
        <v>100.2</v>
      </c>
      <c r="F28" s="33" t="b">
        <f t="shared" si="0"/>
        <v>1</v>
      </c>
      <c r="G28" t="s">
        <v>239</v>
      </c>
      <c r="H28">
        <v>167</v>
      </c>
      <c r="I28" t="s">
        <v>239</v>
      </c>
      <c r="J28">
        <v>40</v>
      </c>
      <c r="K28">
        <f t="shared" si="2"/>
        <v>0</v>
      </c>
    </row>
    <row r="29" spans="1:11" x14ac:dyDescent="0.25">
      <c r="A29" s="3" t="s">
        <v>29</v>
      </c>
      <c r="B29" s="4">
        <v>39</v>
      </c>
      <c r="C29" s="35">
        <v>84</v>
      </c>
      <c r="D29" s="37">
        <v>140</v>
      </c>
      <c r="E29" s="32">
        <f t="shared" si="1"/>
        <v>84</v>
      </c>
      <c r="F29" s="33" t="b">
        <f t="shared" si="0"/>
        <v>1</v>
      </c>
      <c r="G29" t="s">
        <v>240</v>
      </c>
      <c r="H29">
        <v>140</v>
      </c>
      <c r="I29" t="s">
        <v>240</v>
      </c>
      <c r="J29">
        <v>39</v>
      </c>
      <c r="K29">
        <f t="shared" si="2"/>
        <v>0</v>
      </c>
    </row>
    <row r="30" spans="1:11" x14ac:dyDescent="0.25">
      <c r="A30" s="3" t="s">
        <v>30</v>
      </c>
      <c r="B30" s="4">
        <v>37</v>
      </c>
      <c r="C30" s="35">
        <v>54</v>
      </c>
      <c r="D30" s="37">
        <v>90</v>
      </c>
      <c r="E30" s="32">
        <f t="shared" si="1"/>
        <v>54</v>
      </c>
      <c r="F30" s="33" t="b">
        <f t="shared" si="0"/>
        <v>1</v>
      </c>
      <c r="G30" t="s">
        <v>241</v>
      </c>
      <c r="H30">
        <v>90</v>
      </c>
      <c r="I30" t="s">
        <v>241</v>
      </c>
      <c r="J30">
        <v>37</v>
      </c>
      <c r="K30">
        <f t="shared" si="2"/>
        <v>0</v>
      </c>
    </row>
    <row r="31" spans="1:11" ht="15.75" thickBot="1" x14ac:dyDescent="0.3">
      <c r="A31" s="3" t="s">
        <v>31</v>
      </c>
      <c r="B31" s="6">
        <v>31</v>
      </c>
      <c r="C31" s="36">
        <v>74.400000000000006</v>
      </c>
      <c r="D31" s="37">
        <v>124</v>
      </c>
      <c r="E31" s="32">
        <f t="shared" si="1"/>
        <v>74.400000000000006</v>
      </c>
      <c r="F31" s="33" t="b">
        <f t="shared" si="0"/>
        <v>1</v>
      </c>
      <c r="G31" t="s">
        <v>366</v>
      </c>
      <c r="H31">
        <v>124</v>
      </c>
      <c r="I31" t="s">
        <v>366</v>
      </c>
      <c r="J31">
        <v>31</v>
      </c>
      <c r="K31">
        <f t="shared" si="2"/>
        <v>0</v>
      </c>
    </row>
    <row r="32" spans="1:11" x14ac:dyDescent="0.25">
      <c r="A32" s="3" t="s">
        <v>32</v>
      </c>
      <c r="B32" s="4">
        <v>33</v>
      </c>
      <c r="C32" s="35">
        <v>99</v>
      </c>
      <c r="D32" s="37">
        <v>165</v>
      </c>
      <c r="E32" s="32">
        <f t="shared" si="1"/>
        <v>99</v>
      </c>
      <c r="F32" s="33" t="b">
        <f t="shared" si="0"/>
        <v>1</v>
      </c>
      <c r="G32" t="s">
        <v>242</v>
      </c>
      <c r="H32">
        <v>165</v>
      </c>
      <c r="I32" t="s">
        <v>242</v>
      </c>
      <c r="J32">
        <v>33</v>
      </c>
      <c r="K32">
        <f t="shared" si="2"/>
        <v>0</v>
      </c>
    </row>
    <row r="33" spans="1:11" x14ac:dyDescent="0.25">
      <c r="A33" s="3" t="s">
        <v>199</v>
      </c>
      <c r="B33" s="4">
        <v>33</v>
      </c>
      <c r="C33" s="35">
        <v>87</v>
      </c>
      <c r="D33" s="37">
        <v>145</v>
      </c>
      <c r="E33" s="32">
        <f t="shared" si="1"/>
        <v>87</v>
      </c>
      <c r="F33" s="33" t="b">
        <f t="shared" si="0"/>
        <v>1</v>
      </c>
      <c r="G33" t="s">
        <v>243</v>
      </c>
      <c r="H33">
        <v>145</v>
      </c>
      <c r="I33" t="s">
        <v>243</v>
      </c>
      <c r="J33">
        <v>33</v>
      </c>
      <c r="K33">
        <f t="shared" si="2"/>
        <v>0</v>
      </c>
    </row>
    <row r="34" spans="1:11" ht="15.75" thickBot="1" x14ac:dyDescent="0.3">
      <c r="A34" s="3" t="s">
        <v>33</v>
      </c>
      <c r="B34" s="6">
        <v>31</v>
      </c>
      <c r="C34" s="36">
        <v>74.400000000000006</v>
      </c>
      <c r="D34" s="37">
        <v>124</v>
      </c>
      <c r="E34" s="32">
        <f t="shared" si="1"/>
        <v>74.400000000000006</v>
      </c>
      <c r="F34" s="33" t="b">
        <f t="shared" si="0"/>
        <v>1</v>
      </c>
      <c r="G34" t="s">
        <v>366</v>
      </c>
      <c r="H34">
        <v>124</v>
      </c>
      <c r="I34" t="s">
        <v>366</v>
      </c>
      <c r="J34">
        <v>31</v>
      </c>
      <c r="K34">
        <f t="shared" si="2"/>
        <v>0</v>
      </c>
    </row>
    <row r="35" spans="1:11" ht="15.75" thickBot="1" x14ac:dyDescent="0.3">
      <c r="A35" s="3" t="s">
        <v>34</v>
      </c>
      <c r="B35" s="6">
        <v>31</v>
      </c>
      <c r="C35" s="36">
        <v>74.400000000000006</v>
      </c>
      <c r="D35" s="37">
        <v>124</v>
      </c>
      <c r="E35" s="32">
        <f t="shared" si="1"/>
        <v>74.400000000000006</v>
      </c>
      <c r="F35" s="33" t="b">
        <f t="shared" si="0"/>
        <v>1</v>
      </c>
      <c r="G35" t="s">
        <v>366</v>
      </c>
      <c r="H35">
        <v>124</v>
      </c>
      <c r="I35" t="s">
        <v>366</v>
      </c>
      <c r="J35">
        <v>31</v>
      </c>
      <c r="K35">
        <f t="shared" si="2"/>
        <v>0</v>
      </c>
    </row>
    <row r="36" spans="1:11" x14ac:dyDescent="0.25">
      <c r="A36" s="3" t="s">
        <v>35</v>
      </c>
      <c r="B36" s="4">
        <v>50</v>
      </c>
      <c r="C36" s="35">
        <v>112.8</v>
      </c>
      <c r="D36" s="37">
        <v>188</v>
      </c>
      <c r="E36" s="32">
        <f t="shared" si="1"/>
        <v>112.8</v>
      </c>
      <c r="F36" s="33" t="b">
        <f t="shared" si="0"/>
        <v>1</v>
      </c>
      <c r="G36" t="s">
        <v>244</v>
      </c>
      <c r="H36">
        <v>188</v>
      </c>
      <c r="I36" t="s">
        <v>244</v>
      </c>
      <c r="J36">
        <v>50</v>
      </c>
      <c r="K36">
        <f t="shared" si="2"/>
        <v>0</v>
      </c>
    </row>
    <row r="37" spans="1:11" x14ac:dyDescent="0.25">
      <c r="A37" s="3" t="s">
        <v>36</v>
      </c>
      <c r="B37" s="4">
        <v>47</v>
      </c>
      <c r="C37" s="35">
        <v>105</v>
      </c>
      <c r="D37" s="37">
        <v>175</v>
      </c>
      <c r="E37" s="32">
        <f t="shared" si="1"/>
        <v>105</v>
      </c>
      <c r="F37" s="33" t="b">
        <f t="shared" si="0"/>
        <v>1</v>
      </c>
      <c r="G37" t="s">
        <v>245</v>
      </c>
      <c r="H37">
        <v>175</v>
      </c>
      <c r="I37" t="s">
        <v>245</v>
      </c>
      <c r="J37">
        <v>47</v>
      </c>
      <c r="K37">
        <f t="shared" si="2"/>
        <v>0</v>
      </c>
    </row>
    <row r="38" spans="1:11" x14ac:dyDescent="0.25">
      <c r="A38" s="3" t="s">
        <v>37</v>
      </c>
      <c r="B38" s="4">
        <v>80</v>
      </c>
      <c r="C38" s="35">
        <v>104.4</v>
      </c>
      <c r="D38" s="37">
        <v>174</v>
      </c>
      <c r="E38" s="32">
        <f t="shared" si="1"/>
        <v>104.4</v>
      </c>
      <c r="F38" s="33" t="b">
        <f t="shared" si="0"/>
        <v>1</v>
      </c>
      <c r="G38" t="s">
        <v>246</v>
      </c>
      <c r="H38">
        <v>174</v>
      </c>
      <c r="I38" t="s">
        <v>246</v>
      </c>
      <c r="J38">
        <v>80</v>
      </c>
      <c r="K38">
        <f t="shared" si="2"/>
        <v>0</v>
      </c>
    </row>
    <row r="39" spans="1:11" ht="15.75" thickBot="1" x14ac:dyDescent="0.3">
      <c r="A39" s="3" t="s">
        <v>38</v>
      </c>
      <c r="B39" s="6">
        <v>31</v>
      </c>
      <c r="C39" s="36">
        <v>74.400000000000006</v>
      </c>
      <c r="D39" s="37">
        <v>124</v>
      </c>
      <c r="E39" s="32">
        <f t="shared" si="1"/>
        <v>74.400000000000006</v>
      </c>
      <c r="F39" s="33" t="b">
        <f t="shared" si="0"/>
        <v>1</v>
      </c>
      <c r="G39" t="s">
        <v>366</v>
      </c>
      <c r="H39">
        <v>124</v>
      </c>
      <c r="I39" t="s">
        <v>366</v>
      </c>
      <c r="J39">
        <v>31</v>
      </c>
      <c r="K39">
        <f t="shared" si="2"/>
        <v>0</v>
      </c>
    </row>
    <row r="40" spans="1:11" ht="15.75" thickBot="1" x14ac:dyDescent="0.3">
      <c r="A40" s="3" t="s">
        <v>39</v>
      </c>
      <c r="B40" s="6">
        <v>31</v>
      </c>
      <c r="C40" s="36">
        <v>74.400000000000006</v>
      </c>
      <c r="D40" s="37">
        <v>124</v>
      </c>
      <c r="E40" s="32">
        <f t="shared" si="1"/>
        <v>74.400000000000006</v>
      </c>
      <c r="F40" s="33" t="b">
        <f t="shared" si="0"/>
        <v>1</v>
      </c>
      <c r="G40" t="s">
        <v>366</v>
      </c>
      <c r="H40">
        <v>124</v>
      </c>
      <c r="I40" t="s">
        <v>366</v>
      </c>
      <c r="J40">
        <v>31</v>
      </c>
      <c r="K40">
        <f t="shared" si="2"/>
        <v>0</v>
      </c>
    </row>
    <row r="41" spans="1:11" x14ac:dyDescent="0.25">
      <c r="A41" s="3" t="s">
        <v>40</v>
      </c>
      <c r="B41" s="4">
        <v>40</v>
      </c>
      <c r="C41" s="35">
        <v>106.2</v>
      </c>
      <c r="D41" s="37">
        <v>177</v>
      </c>
      <c r="E41" s="32">
        <f t="shared" si="1"/>
        <v>106.2</v>
      </c>
      <c r="F41" s="33" t="b">
        <f t="shared" si="0"/>
        <v>1</v>
      </c>
      <c r="G41" t="s">
        <v>247</v>
      </c>
      <c r="H41">
        <v>177</v>
      </c>
      <c r="I41" t="s">
        <v>377</v>
      </c>
      <c r="J41">
        <v>40</v>
      </c>
      <c r="K41">
        <f t="shared" si="2"/>
        <v>0</v>
      </c>
    </row>
    <row r="42" spans="1:11" ht="15.75" thickBot="1" x14ac:dyDescent="0.3">
      <c r="A42" s="3" t="s">
        <v>41</v>
      </c>
      <c r="B42" s="6">
        <v>31</v>
      </c>
      <c r="C42" s="36">
        <v>74.400000000000006</v>
      </c>
      <c r="D42" s="37">
        <v>124</v>
      </c>
      <c r="E42" s="32">
        <f t="shared" si="1"/>
        <v>74.400000000000006</v>
      </c>
      <c r="F42" s="33" t="b">
        <f t="shared" si="0"/>
        <v>1</v>
      </c>
      <c r="G42" t="s">
        <v>366</v>
      </c>
      <c r="H42">
        <v>124</v>
      </c>
      <c r="I42" t="s">
        <v>366</v>
      </c>
      <c r="J42">
        <v>31</v>
      </c>
      <c r="K42">
        <f t="shared" si="2"/>
        <v>0</v>
      </c>
    </row>
    <row r="43" spans="1:11" x14ac:dyDescent="0.25">
      <c r="A43" s="3" t="s">
        <v>42</v>
      </c>
      <c r="B43" s="4">
        <v>43</v>
      </c>
      <c r="C43" s="35">
        <v>108</v>
      </c>
      <c r="D43" s="37">
        <v>180</v>
      </c>
      <c r="E43" s="32">
        <f t="shared" si="1"/>
        <v>108</v>
      </c>
      <c r="F43" s="33" t="b">
        <f t="shared" si="0"/>
        <v>1</v>
      </c>
      <c r="G43" t="s">
        <v>248</v>
      </c>
      <c r="H43">
        <v>180</v>
      </c>
      <c r="I43" t="s">
        <v>248</v>
      </c>
      <c r="J43">
        <v>43</v>
      </c>
      <c r="K43">
        <f t="shared" si="2"/>
        <v>0</v>
      </c>
    </row>
    <row r="44" spans="1:11" x14ac:dyDescent="0.25">
      <c r="A44" s="3" t="s">
        <v>43</v>
      </c>
      <c r="B44" s="4">
        <v>33</v>
      </c>
      <c r="C44" s="35">
        <v>84</v>
      </c>
      <c r="D44" s="37">
        <v>140</v>
      </c>
      <c r="E44" s="32">
        <f t="shared" si="1"/>
        <v>84</v>
      </c>
      <c r="F44" s="33" t="b">
        <f t="shared" si="0"/>
        <v>1</v>
      </c>
      <c r="G44" t="s">
        <v>249</v>
      </c>
      <c r="H44">
        <v>140</v>
      </c>
      <c r="I44" t="s">
        <v>249</v>
      </c>
      <c r="J44">
        <v>33</v>
      </c>
      <c r="K44">
        <f t="shared" si="2"/>
        <v>0</v>
      </c>
    </row>
    <row r="45" spans="1:11" ht="15.75" thickBot="1" x14ac:dyDescent="0.3">
      <c r="A45" s="3" t="s">
        <v>44</v>
      </c>
      <c r="B45" s="6">
        <v>31</v>
      </c>
      <c r="C45" s="36">
        <v>74.400000000000006</v>
      </c>
      <c r="D45" s="37">
        <v>124</v>
      </c>
      <c r="E45" s="32">
        <f t="shared" si="1"/>
        <v>74.400000000000006</v>
      </c>
      <c r="F45" s="33" t="b">
        <f t="shared" si="0"/>
        <v>1</v>
      </c>
      <c r="G45" t="s">
        <v>366</v>
      </c>
      <c r="H45">
        <v>124</v>
      </c>
      <c r="I45" t="s">
        <v>366</v>
      </c>
      <c r="J45">
        <v>31</v>
      </c>
      <c r="K45">
        <f t="shared" si="2"/>
        <v>0</v>
      </c>
    </row>
    <row r="46" spans="1:11" x14ac:dyDescent="0.25">
      <c r="A46" s="3" t="s">
        <v>45</v>
      </c>
      <c r="B46" s="4">
        <v>47</v>
      </c>
      <c r="C46" s="35">
        <v>87</v>
      </c>
      <c r="D46" s="37">
        <v>145</v>
      </c>
      <c r="E46" s="32">
        <f t="shared" si="1"/>
        <v>87</v>
      </c>
      <c r="F46" s="33" t="b">
        <f t="shared" si="0"/>
        <v>1</v>
      </c>
      <c r="G46" t="s">
        <v>250</v>
      </c>
      <c r="H46">
        <v>145</v>
      </c>
      <c r="I46" t="s">
        <v>250</v>
      </c>
      <c r="J46">
        <v>47</v>
      </c>
      <c r="K46">
        <f t="shared" si="2"/>
        <v>0</v>
      </c>
    </row>
    <row r="47" spans="1:11" x14ac:dyDescent="0.25">
      <c r="A47" s="3" t="s">
        <v>46</v>
      </c>
      <c r="B47" s="4">
        <v>33</v>
      </c>
      <c r="C47" s="35">
        <v>105</v>
      </c>
      <c r="D47" s="37">
        <v>175</v>
      </c>
      <c r="E47" s="32">
        <f t="shared" si="1"/>
        <v>105</v>
      </c>
      <c r="F47" s="33" t="b">
        <f t="shared" si="0"/>
        <v>1</v>
      </c>
      <c r="G47" t="s">
        <v>251</v>
      </c>
      <c r="H47">
        <v>175</v>
      </c>
      <c r="I47" t="s">
        <v>251</v>
      </c>
      <c r="J47">
        <v>33</v>
      </c>
      <c r="K47">
        <f t="shared" si="2"/>
        <v>0</v>
      </c>
    </row>
    <row r="48" spans="1:11" ht="15.75" thickBot="1" x14ac:dyDescent="0.3">
      <c r="A48" s="3" t="s">
        <v>47</v>
      </c>
      <c r="B48" s="6">
        <v>31</v>
      </c>
      <c r="C48" s="36">
        <v>74.400000000000006</v>
      </c>
      <c r="D48" s="37">
        <v>124</v>
      </c>
      <c r="E48" s="32">
        <f t="shared" si="1"/>
        <v>74.400000000000006</v>
      </c>
      <c r="F48" s="33" t="b">
        <f t="shared" si="0"/>
        <v>1</v>
      </c>
      <c r="G48" t="s">
        <v>366</v>
      </c>
      <c r="H48">
        <v>124</v>
      </c>
      <c r="I48" t="s">
        <v>366</v>
      </c>
      <c r="J48">
        <v>31</v>
      </c>
      <c r="K48">
        <f t="shared" si="2"/>
        <v>0</v>
      </c>
    </row>
    <row r="49" spans="1:11" x14ac:dyDescent="0.25">
      <c r="A49" s="3" t="s">
        <v>48</v>
      </c>
      <c r="B49" s="4">
        <v>40</v>
      </c>
      <c r="C49" s="35">
        <v>90</v>
      </c>
      <c r="D49" s="37">
        <v>150</v>
      </c>
      <c r="E49" s="32">
        <f t="shared" si="1"/>
        <v>90</v>
      </c>
      <c r="F49" s="33" t="b">
        <f t="shared" si="0"/>
        <v>1</v>
      </c>
      <c r="G49" t="s">
        <v>252</v>
      </c>
      <c r="H49">
        <v>150</v>
      </c>
      <c r="I49" t="s">
        <v>252</v>
      </c>
      <c r="J49">
        <v>40</v>
      </c>
      <c r="K49">
        <f t="shared" si="2"/>
        <v>0</v>
      </c>
    </row>
    <row r="50" spans="1:11" ht="15.75" thickBot="1" x14ac:dyDescent="0.3">
      <c r="A50" s="3" t="s">
        <v>49</v>
      </c>
      <c r="B50" s="6">
        <v>31</v>
      </c>
      <c r="C50" s="36">
        <v>74.400000000000006</v>
      </c>
      <c r="D50" s="37">
        <v>124</v>
      </c>
      <c r="E50" s="32">
        <f t="shared" si="1"/>
        <v>74.400000000000006</v>
      </c>
      <c r="F50" s="33" t="b">
        <f t="shared" si="0"/>
        <v>1</v>
      </c>
      <c r="G50" t="s">
        <v>366</v>
      </c>
      <c r="H50">
        <v>124</v>
      </c>
      <c r="I50" t="s">
        <v>366</v>
      </c>
      <c r="J50">
        <v>31</v>
      </c>
      <c r="K50">
        <f t="shared" si="2"/>
        <v>0</v>
      </c>
    </row>
    <row r="51" spans="1:11" ht="15.75" thickBot="1" x14ac:dyDescent="0.3">
      <c r="A51" s="3" t="s">
        <v>50</v>
      </c>
      <c r="B51" s="6">
        <v>31</v>
      </c>
      <c r="C51" s="36">
        <v>74.400000000000006</v>
      </c>
      <c r="D51" s="37">
        <v>124</v>
      </c>
      <c r="E51" s="32">
        <f t="shared" si="1"/>
        <v>74.400000000000006</v>
      </c>
      <c r="F51" s="33" t="b">
        <f t="shared" si="0"/>
        <v>1</v>
      </c>
      <c r="G51" t="s">
        <v>366</v>
      </c>
      <c r="H51">
        <v>124</v>
      </c>
      <c r="I51" t="s">
        <v>366</v>
      </c>
      <c r="J51">
        <v>31</v>
      </c>
      <c r="K51">
        <f t="shared" si="2"/>
        <v>0</v>
      </c>
    </row>
    <row r="52" spans="1:11" ht="15.75" thickBot="1" x14ac:dyDescent="0.3">
      <c r="A52" s="3" t="s">
        <v>51</v>
      </c>
      <c r="B52" s="6">
        <v>31</v>
      </c>
      <c r="C52" s="36">
        <v>74.400000000000006</v>
      </c>
      <c r="D52" s="37">
        <v>124</v>
      </c>
      <c r="E52" s="32">
        <f t="shared" si="1"/>
        <v>74.400000000000006</v>
      </c>
      <c r="F52" s="33" t="b">
        <f t="shared" si="0"/>
        <v>1</v>
      </c>
      <c r="G52" t="s">
        <v>366</v>
      </c>
      <c r="H52">
        <v>124</v>
      </c>
      <c r="I52" t="s">
        <v>366</v>
      </c>
      <c r="J52">
        <v>31</v>
      </c>
      <c r="K52">
        <f t="shared" si="2"/>
        <v>0</v>
      </c>
    </row>
    <row r="53" spans="1:11" x14ac:dyDescent="0.25">
      <c r="A53" s="3" t="s">
        <v>52</v>
      </c>
      <c r="B53" s="4">
        <v>47</v>
      </c>
      <c r="C53" s="35">
        <v>84</v>
      </c>
      <c r="D53" s="37">
        <v>140</v>
      </c>
      <c r="E53" s="32">
        <f t="shared" si="1"/>
        <v>84</v>
      </c>
      <c r="F53" s="33" t="b">
        <f t="shared" si="0"/>
        <v>1</v>
      </c>
      <c r="G53" t="s">
        <v>253</v>
      </c>
      <c r="H53">
        <v>140</v>
      </c>
      <c r="I53" t="s">
        <v>253</v>
      </c>
      <c r="J53">
        <v>47</v>
      </c>
      <c r="K53">
        <f t="shared" si="2"/>
        <v>0</v>
      </c>
    </row>
    <row r="54" spans="1:11" ht="15.75" thickBot="1" x14ac:dyDescent="0.3">
      <c r="A54" s="3" t="s">
        <v>53</v>
      </c>
      <c r="B54" s="6">
        <v>31</v>
      </c>
      <c r="C54" s="36">
        <v>74.400000000000006</v>
      </c>
      <c r="D54" s="37">
        <v>124</v>
      </c>
      <c r="E54" s="32">
        <f t="shared" si="1"/>
        <v>74.400000000000006</v>
      </c>
      <c r="F54" s="33" t="b">
        <f t="shared" si="0"/>
        <v>1</v>
      </c>
      <c r="G54" t="s">
        <v>366</v>
      </c>
      <c r="H54">
        <v>124</v>
      </c>
      <c r="I54" t="s">
        <v>366</v>
      </c>
      <c r="J54">
        <v>31</v>
      </c>
      <c r="K54">
        <f t="shared" si="2"/>
        <v>0</v>
      </c>
    </row>
    <row r="55" spans="1:11" x14ac:dyDescent="0.25">
      <c r="A55" s="3" t="s">
        <v>54</v>
      </c>
      <c r="B55" s="4">
        <v>55</v>
      </c>
      <c r="C55" s="35">
        <v>87</v>
      </c>
      <c r="D55" s="37">
        <v>145</v>
      </c>
      <c r="E55" s="32">
        <f t="shared" si="1"/>
        <v>87</v>
      </c>
      <c r="F55" s="33" t="b">
        <f t="shared" si="0"/>
        <v>1</v>
      </c>
      <c r="G55" t="s">
        <v>254</v>
      </c>
      <c r="H55">
        <v>145</v>
      </c>
      <c r="I55" t="s">
        <v>254</v>
      </c>
      <c r="J55">
        <v>55</v>
      </c>
      <c r="K55">
        <f t="shared" si="2"/>
        <v>0</v>
      </c>
    </row>
    <row r="56" spans="1:11" ht="15.75" thickBot="1" x14ac:dyDescent="0.3">
      <c r="A56" s="3" t="s">
        <v>55</v>
      </c>
      <c r="B56" s="6">
        <v>31</v>
      </c>
      <c r="C56" s="36">
        <v>74.400000000000006</v>
      </c>
      <c r="D56" s="37">
        <v>124</v>
      </c>
      <c r="E56" s="32">
        <f t="shared" si="1"/>
        <v>74.400000000000006</v>
      </c>
      <c r="F56" s="33" t="b">
        <f t="shared" si="0"/>
        <v>1</v>
      </c>
      <c r="G56" t="s">
        <v>366</v>
      </c>
      <c r="H56">
        <v>124</v>
      </c>
      <c r="I56" t="s">
        <v>366</v>
      </c>
      <c r="J56">
        <v>31</v>
      </c>
      <c r="K56">
        <f t="shared" si="2"/>
        <v>0</v>
      </c>
    </row>
    <row r="57" spans="1:11" x14ac:dyDescent="0.25">
      <c r="A57" s="3" t="s">
        <v>56</v>
      </c>
      <c r="B57" s="4">
        <v>53</v>
      </c>
      <c r="C57" s="35">
        <v>129</v>
      </c>
      <c r="D57" s="37">
        <v>215</v>
      </c>
      <c r="E57" s="32">
        <f t="shared" si="1"/>
        <v>129</v>
      </c>
      <c r="F57" s="33" t="b">
        <f t="shared" si="0"/>
        <v>1</v>
      </c>
      <c r="G57" t="s">
        <v>255</v>
      </c>
      <c r="H57">
        <v>215</v>
      </c>
      <c r="I57" t="s">
        <v>255</v>
      </c>
      <c r="J57">
        <v>53</v>
      </c>
      <c r="K57">
        <f t="shared" si="2"/>
        <v>0</v>
      </c>
    </row>
    <row r="58" spans="1:11" ht="15.75" thickBot="1" x14ac:dyDescent="0.3">
      <c r="A58" s="3" t="s">
        <v>57</v>
      </c>
      <c r="B58" s="6">
        <v>31</v>
      </c>
      <c r="C58" s="36">
        <v>74.400000000000006</v>
      </c>
      <c r="D58" s="37">
        <v>124</v>
      </c>
      <c r="E58" s="32">
        <f t="shared" si="1"/>
        <v>74.400000000000006</v>
      </c>
      <c r="F58" s="33" t="b">
        <f t="shared" si="0"/>
        <v>1</v>
      </c>
      <c r="G58" t="s">
        <v>366</v>
      </c>
      <c r="H58">
        <v>124</v>
      </c>
      <c r="I58" t="s">
        <v>366</v>
      </c>
      <c r="J58">
        <v>31</v>
      </c>
      <c r="K58">
        <f t="shared" si="2"/>
        <v>0</v>
      </c>
    </row>
    <row r="59" spans="1:11" x14ac:dyDescent="0.25">
      <c r="A59" s="3" t="s">
        <v>58</v>
      </c>
      <c r="B59" s="4">
        <v>33</v>
      </c>
      <c r="C59" s="35">
        <v>75</v>
      </c>
      <c r="D59" s="37">
        <v>125</v>
      </c>
      <c r="E59" s="32">
        <f t="shared" si="1"/>
        <v>75</v>
      </c>
      <c r="F59" s="33" t="b">
        <f t="shared" si="0"/>
        <v>1</v>
      </c>
      <c r="G59" t="s">
        <v>256</v>
      </c>
      <c r="H59">
        <v>125</v>
      </c>
      <c r="I59" t="s">
        <v>256</v>
      </c>
      <c r="J59">
        <v>33</v>
      </c>
      <c r="K59">
        <f t="shared" si="2"/>
        <v>0</v>
      </c>
    </row>
    <row r="60" spans="1:11" ht="15.75" thickBot="1" x14ac:dyDescent="0.3">
      <c r="A60" s="3" t="s">
        <v>59</v>
      </c>
      <c r="B60" s="6">
        <v>31</v>
      </c>
      <c r="C60" s="36">
        <v>74.400000000000006</v>
      </c>
      <c r="D60" s="37">
        <v>124</v>
      </c>
      <c r="E60" s="32">
        <f t="shared" si="1"/>
        <v>74.400000000000006</v>
      </c>
      <c r="F60" s="33" t="b">
        <f t="shared" si="0"/>
        <v>1</v>
      </c>
      <c r="G60" t="s">
        <v>366</v>
      </c>
      <c r="H60">
        <v>124</v>
      </c>
      <c r="I60" t="s">
        <v>366</v>
      </c>
      <c r="J60">
        <v>31</v>
      </c>
      <c r="K60">
        <f t="shared" si="2"/>
        <v>0</v>
      </c>
    </row>
    <row r="61" spans="1:11" ht="15.75" thickBot="1" x14ac:dyDescent="0.3">
      <c r="A61" s="3" t="s">
        <v>60</v>
      </c>
      <c r="B61" s="6">
        <v>31</v>
      </c>
      <c r="C61" s="36">
        <v>74.400000000000006</v>
      </c>
      <c r="D61" s="37">
        <v>124</v>
      </c>
      <c r="E61" s="32">
        <f t="shared" si="1"/>
        <v>74.400000000000006</v>
      </c>
      <c r="F61" s="33" t="b">
        <f t="shared" si="0"/>
        <v>1</v>
      </c>
      <c r="G61" t="s">
        <v>366</v>
      </c>
      <c r="H61">
        <v>124</v>
      </c>
      <c r="I61" t="s">
        <v>366</v>
      </c>
      <c r="J61">
        <v>31</v>
      </c>
      <c r="K61">
        <f t="shared" si="2"/>
        <v>0</v>
      </c>
    </row>
    <row r="62" spans="1:11" ht="15.75" thickBot="1" x14ac:dyDescent="0.3">
      <c r="A62" s="3" t="s">
        <v>61</v>
      </c>
      <c r="B62" s="6">
        <v>31</v>
      </c>
      <c r="C62" s="36">
        <v>74.400000000000006</v>
      </c>
      <c r="D62" s="37">
        <v>124</v>
      </c>
      <c r="E62" s="32">
        <f t="shared" si="1"/>
        <v>74.400000000000006</v>
      </c>
      <c r="F62" s="33" t="b">
        <f t="shared" si="0"/>
        <v>1</v>
      </c>
      <c r="G62" t="s">
        <v>366</v>
      </c>
      <c r="H62">
        <v>124</v>
      </c>
      <c r="I62" t="s">
        <v>366</v>
      </c>
      <c r="J62">
        <v>31</v>
      </c>
      <c r="K62">
        <f t="shared" si="2"/>
        <v>0</v>
      </c>
    </row>
    <row r="63" spans="1:11" x14ac:dyDescent="0.25">
      <c r="A63" s="3" t="s">
        <v>62</v>
      </c>
      <c r="B63" s="4">
        <v>33</v>
      </c>
      <c r="C63" s="35">
        <v>116.4</v>
      </c>
      <c r="D63" s="37">
        <v>194</v>
      </c>
      <c r="E63" s="32">
        <f t="shared" si="1"/>
        <v>116.4</v>
      </c>
      <c r="F63" s="33" t="b">
        <f t="shared" si="0"/>
        <v>1</v>
      </c>
      <c r="G63" t="s">
        <v>257</v>
      </c>
      <c r="H63">
        <v>194</v>
      </c>
      <c r="I63" t="s">
        <v>257</v>
      </c>
      <c r="J63">
        <v>33</v>
      </c>
      <c r="K63">
        <f t="shared" si="2"/>
        <v>0</v>
      </c>
    </row>
    <row r="64" spans="1:11" x14ac:dyDescent="0.25">
      <c r="A64" s="3" t="s">
        <v>63</v>
      </c>
      <c r="B64" s="4">
        <v>33</v>
      </c>
      <c r="C64" s="35">
        <v>87</v>
      </c>
      <c r="D64" s="37">
        <v>145</v>
      </c>
      <c r="E64" s="32">
        <f t="shared" si="1"/>
        <v>87</v>
      </c>
      <c r="F64" s="33" t="b">
        <f t="shared" si="0"/>
        <v>1</v>
      </c>
      <c r="G64" t="s">
        <v>258</v>
      </c>
      <c r="H64">
        <v>145</v>
      </c>
      <c r="I64" t="s">
        <v>258</v>
      </c>
      <c r="J64">
        <v>33</v>
      </c>
      <c r="K64">
        <f t="shared" si="2"/>
        <v>0</v>
      </c>
    </row>
    <row r="65" spans="1:11" x14ac:dyDescent="0.25">
      <c r="A65" s="3" t="s">
        <v>64</v>
      </c>
      <c r="B65" s="4">
        <v>40</v>
      </c>
      <c r="C65" s="35">
        <v>126</v>
      </c>
      <c r="D65" s="37">
        <v>210</v>
      </c>
      <c r="E65" s="32">
        <f t="shared" si="1"/>
        <v>126</v>
      </c>
      <c r="F65" s="33" t="b">
        <f t="shared" ref="F65:F127" si="3">+EXACT(C65,E65)</f>
        <v>1</v>
      </c>
      <c r="G65" t="s">
        <v>259</v>
      </c>
      <c r="H65">
        <v>210</v>
      </c>
      <c r="I65" t="s">
        <v>259</v>
      </c>
      <c r="J65">
        <v>40</v>
      </c>
      <c r="K65">
        <f t="shared" si="2"/>
        <v>0</v>
      </c>
    </row>
    <row r="66" spans="1:11" x14ac:dyDescent="0.25">
      <c r="A66" s="3" t="s">
        <v>65</v>
      </c>
      <c r="B66" s="4">
        <v>37</v>
      </c>
      <c r="C66" s="35">
        <v>114</v>
      </c>
      <c r="D66" s="37">
        <v>190</v>
      </c>
      <c r="E66" s="32">
        <f t="shared" ref="E66:E128" si="4">+ROUND(D66*0.6,2)</f>
        <v>114</v>
      </c>
      <c r="F66" s="33" t="b">
        <f t="shared" si="3"/>
        <v>1</v>
      </c>
      <c r="G66" t="s">
        <v>260</v>
      </c>
      <c r="H66">
        <v>190</v>
      </c>
      <c r="I66" t="s">
        <v>260</v>
      </c>
      <c r="J66">
        <v>37</v>
      </c>
      <c r="K66">
        <f t="shared" ref="K66:K128" si="5">+H66-D66</f>
        <v>0</v>
      </c>
    </row>
    <row r="67" spans="1:11" x14ac:dyDescent="0.25">
      <c r="A67" s="3" t="s">
        <v>66</v>
      </c>
      <c r="B67" s="4">
        <v>57</v>
      </c>
      <c r="C67" s="35">
        <v>120</v>
      </c>
      <c r="D67" s="37">
        <v>200</v>
      </c>
      <c r="E67" s="32">
        <f t="shared" si="4"/>
        <v>120</v>
      </c>
      <c r="F67" s="33" t="b">
        <f t="shared" si="3"/>
        <v>1</v>
      </c>
      <c r="G67" t="s">
        <v>261</v>
      </c>
      <c r="H67">
        <v>200</v>
      </c>
      <c r="I67" t="s">
        <v>261</v>
      </c>
      <c r="J67">
        <v>57</v>
      </c>
      <c r="K67">
        <f t="shared" si="5"/>
        <v>0</v>
      </c>
    </row>
    <row r="68" spans="1:11" x14ac:dyDescent="0.25">
      <c r="A68" s="3" t="s">
        <v>67</v>
      </c>
      <c r="B68" s="4">
        <v>58</v>
      </c>
      <c r="C68" s="35">
        <v>106.2</v>
      </c>
      <c r="D68" s="37">
        <v>177</v>
      </c>
      <c r="E68" s="32">
        <f t="shared" si="4"/>
        <v>106.2</v>
      </c>
      <c r="F68" s="33" t="b">
        <f t="shared" si="3"/>
        <v>1</v>
      </c>
      <c r="G68" t="s">
        <v>262</v>
      </c>
      <c r="H68">
        <v>177</v>
      </c>
      <c r="I68" t="s">
        <v>262</v>
      </c>
      <c r="J68">
        <v>58</v>
      </c>
      <c r="K68">
        <f t="shared" si="5"/>
        <v>0</v>
      </c>
    </row>
    <row r="69" spans="1:11" x14ac:dyDescent="0.25">
      <c r="A69" s="3" t="s">
        <v>68</v>
      </c>
      <c r="B69" s="4">
        <v>63</v>
      </c>
      <c r="C69" s="35">
        <v>112.8</v>
      </c>
      <c r="D69" s="37">
        <v>188</v>
      </c>
      <c r="E69" s="32">
        <f t="shared" si="4"/>
        <v>112.8</v>
      </c>
      <c r="F69" s="33" t="b">
        <f t="shared" si="3"/>
        <v>1</v>
      </c>
      <c r="G69" t="s">
        <v>263</v>
      </c>
      <c r="H69">
        <v>188</v>
      </c>
      <c r="I69" t="s">
        <v>263</v>
      </c>
      <c r="J69">
        <v>63</v>
      </c>
      <c r="K69">
        <f t="shared" si="5"/>
        <v>0</v>
      </c>
    </row>
    <row r="70" spans="1:11" x14ac:dyDescent="0.25">
      <c r="A70" s="3" t="s">
        <v>69</v>
      </c>
      <c r="B70" s="4">
        <v>70</v>
      </c>
      <c r="C70" s="35">
        <v>126</v>
      </c>
      <c r="D70" s="37">
        <v>210</v>
      </c>
      <c r="E70" s="32">
        <f t="shared" si="4"/>
        <v>126</v>
      </c>
      <c r="F70" s="33" t="b">
        <f t="shared" si="3"/>
        <v>1</v>
      </c>
      <c r="G70" t="s">
        <v>264</v>
      </c>
      <c r="H70">
        <v>210</v>
      </c>
      <c r="I70" t="s">
        <v>264</v>
      </c>
      <c r="J70">
        <v>70</v>
      </c>
      <c r="K70">
        <f t="shared" si="5"/>
        <v>0</v>
      </c>
    </row>
    <row r="71" spans="1:11" x14ac:dyDescent="0.25">
      <c r="A71" s="3" t="s">
        <v>70</v>
      </c>
      <c r="B71" s="4">
        <v>40</v>
      </c>
      <c r="C71" s="35">
        <v>162</v>
      </c>
      <c r="D71" s="37">
        <v>270</v>
      </c>
      <c r="E71" s="32">
        <f t="shared" si="4"/>
        <v>162</v>
      </c>
      <c r="F71" s="33" t="b">
        <f t="shared" si="3"/>
        <v>1</v>
      </c>
      <c r="G71" t="s">
        <v>70</v>
      </c>
      <c r="H71">
        <v>270</v>
      </c>
      <c r="I71" t="s">
        <v>70</v>
      </c>
      <c r="J71">
        <v>40</v>
      </c>
      <c r="K71">
        <f t="shared" si="5"/>
        <v>0</v>
      </c>
    </row>
    <row r="72" spans="1:11" x14ac:dyDescent="0.25">
      <c r="A72" s="3" t="s">
        <v>71</v>
      </c>
      <c r="B72" s="4">
        <v>37</v>
      </c>
      <c r="C72" s="35">
        <v>127.8</v>
      </c>
      <c r="D72" s="37">
        <v>213</v>
      </c>
      <c r="E72" s="32">
        <f t="shared" si="4"/>
        <v>127.8</v>
      </c>
      <c r="F72" s="33" t="b">
        <f t="shared" si="3"/>
        <v>1</v>
      </c>
      <c r="G72" t="s">
        <v>265</v>
      </c>
      <c r="H72">
        <v>213</v>
      </c>
      <c r="I72" t="s">
        <v>265</v>
      </c>
      <c r="J72">
        <v>37</v>
      </c>
      <c r="K72">
        <f t="shared" si="5"/>
        <v>0</v>
      </c>
    </row>
    <row r="73" spans="1:11" ht="15.75" thickBot="1" x14ac:dyDescent="0.3">
      <c r="A73" s="3" t="s">
        <v>72</v>
      </c>
      <c r="B73" s="6">
        <v>31</v>
      </c>
      <c r="C73" s="36">
        <v>74.400000000000006</v>
      </c>
      <c r="D73" s="37">
        <v>124</v>
      </c>
      <c r="E73" s="32">
        <f t="shared" si="4"/>
        <v>74.400000000000006</v>
      </c>
      <c r="F73" s="33" t="b">
        <f t="shared" si="3"/>
        <v>1</v>
      </c>
      <c r="G73" t="s">
        <v>366</v>
      </c>
      <c r="H73">
        <v>124</v>
      </c>
      <c r="I73" t="s">
        <v>366</v>
      </c>
      <c r="J73">
        <v>31</v>
      </c>
      <c r="K73">
        <f t="shared" si="5"/>
        <v>0</v>
      </c>
    </row>
    <row r="74" spans="1:11" x14ac:dyDescent="0.25">
      <c r="A74" s="3" t="s">
        <v>73</v>
      </c>
      <c r="B74" s="4">
        <v>87</v>
      </c>
      <c r="C74" s="35">
        <v>165</v>
      </c>
      <c r="D74" s="37">
        <v>275</v>
      </c>
      <c r="E74" s="32">
        <f t="shared" si="4"/>
        <v>165</v>
      </c>
      <c r="F74" s="33" t="b">
        <f t="shared" si="3"/>
        <v>1</v>
      </c>
      <c r="G74" t="s">
        <v>266</v>
      </c>
      <c r="H74">
        <v>275</v>
      </c>
      <c r="I74" t="s">
        <v>266</v>
      </c>
      <c r="J74">
        <v>87</v>
      </c>
      <c r="K74">
        <f t="shared" si="5"/>
        <v>0</v>
      </c>
    </row>
    <row r="75" spans="1:11" x14ac:dyDescent="0.25">
      <c r="A75" s="3" t="s">
        <v>74</v>
      </c>
      <c r="B75" s="4">
        <v>40</v>
      </c>
      <c r="C75" s="35">
        <v>108</v>
      </c>
      <c r="D75" s="37">
        <v>180</v>
      </c>
      <c r="E75" s="32">
        <f t="shared" si="4"/>
        <v>108</v>
      </c>
      <c r="F75" s="33" t="b">
        <f t="shared" si="3"/>
        <v>1</v>
      </c>
      <c r="G75" t="s">
        <v>267</v>
      </c>
      <c r="H75">
        <v>180</v>
      </c>
      <c r="I75" t="s">
        <v>267</v>
      </c>
      <c r="J75">
        <v>40</v>
      </c>
      <c r="K75">
        <f t="shared" si="5"/>
        <v>0</v>
      </c>
    </row>
    <row r="76" spans="1:11" x14ac:dyDescent="0.25">
      <c r="A76" s="3" t="s">
        <v>75</v>
      </c>
      <c r="B76" s="4">
        <v>40</v>
      </c>
      <c r="C76" s="35">
        <v>81</v>
      </c>
      <c r="D76" s="37">
        <v>190</v>
      </c>
      <c r="E76" s="32">
        <f t="shared" si="4"/>
        <v>114</v>
      </c>
      <c r="F76" s="33" t="b">
        <f t="shared" si="3"/>
        <v>0</v>
      </c>
      <c r="G76" t="s">
        <v>268</v>
      </c>
      <c r="H76">
        <v>190</v>
      </c>
      <c r="I76" t="s">
        <v>268</v>
      </c>
      <c r="J76">
        <v>40</v>
      </c>
      <c r="K76">
        <f t="shared" si="5"/>
        <v>0</v>
      </c>
    </row>
    <row r="77" spans="1:11" x14ac:dyDescent="0.25">
      <c r="A77" s="3" t="s">
        <v>76</v>
      </c>
      <c r="B77" s="4">
        <v>67</v>
      </c>
      <c r="C77" s="35">
        <v>121.8</v>
      </c>
      <c r="D77" s="37">
        <v>203</v>
      </c>
      <c r="E77" s="32">
        <f t="shared" si="4"/>
        <v>121.8</v>
      </c>
      <c r="F77" s="33" t="b">
        <f t="shared" si="3"/>
        <v>1</v>
      </c>
      <c r="G77" t="s">
        <v>269</v>
      </c>
      <c r="H77">
        <v>203</v>
      </c>
      <c r="I77" t="s">
        <v>269</v>
      </c>
      <c r="J77">
        <v>67</v>
      </c>
      <c r="K77">
        <f t="shared" si="5"/>
        <v>0</v>
      </c>
    </row>
    <row r="78" spans="1:11" x14ac:dyDescent="0.25">
      <c r="A78" s="3" t="s">
        <v>368</v>
      </c>
      <c r="B78" s="4">
        <v>53</v>
      </c>
      <c r="C78" s="35">
        <v>165</v>
      </c>
      <c r="D78" s="37">
        <v>275</v>
      </c>
      <c r="E78" s="32">
        <f t="shared" si="4"/>
        <v>165</v>
      </c>
      <c r="F78" s="33" t="b">
        <f t="shared" si="3"/>
        <v>1</v>
      </c>
      <c r="G78" t="s">
        <v>270</v>
      </c>
      <c r="H78">
        <v>275</v>
      </c>
      <c r="I78" t="s">
        <v>378</v>
      </c>
      <c r="J78">
        <v>53</v>
      </c>
      <c r="K78">
        <f t="shared" si="5"/>
        <v>0</v>
      </c>
    </row>
    <row r="79" spans="1:11" x14ac:dyDescent="0.25">
      <c r="A79" s="3" t="s">
        <v>77</v>
      </c>
      <c r="B79" s="4">
        <v>47</v>
      </c>
      <c r="C79" s="35">
        <v>117</v>
      </c>
      <c r="D79" s="37">
        <v>195</v>
      </c>
      <c r="E79" s="32">
        <f t="shared" si="4"/>
        <v>117</v>
      </c>
      <c r="F79" s="33" t="b">
        <f t="shared" si="3"/>
        <v>1</v>
      </c>
      <c r="G79" t="s">
        <v>271</v>
      </c>
      <c r="H79">
        <v>195</v>
      </c>
      <c r="I79" t="s">
        <v>379</v>
      </c>
      <c r="J79">
        <v>47</v>
      </c>
      <c r="K79">
        <f t="shared" si="5"/>
        <v>0</v>
      </c>
    </row>
    <row r="80" spans="1:11" x14ac:dyDescent="0.25">
      <c r="A80" s="3" t="s">
        <v>78</v>
      </c>
      <c r="B80" s="4">
        <v>53</v>
      </c>
      <c r="C80" s="35">
        <v>104.4</v>
      </c>
      <c r="D80" s="37">
        <v>174</v>
      </c>
      <c r="E80" s="32">
        <f t="shared" si="4"/>
        <v>104.4</v>
      </c>
      <c r="F80" s="33" t="b">
        <f t="shared" si="3"/>
        <v>1</v>
      </c>
      <c r="G80" t="s">
        <v>272</v>
      </c>
      <c r="H80">
        <v>174</v>
      </c>
      <c r="I80" t="s">
        <v>272</v>
      </c>
      <c r="J80">
        <v>53</v>
      </c>
      <c r="K80">
        <f t="shared" si="5"/>
        <v>0</v>
      </c>
    </row>
    <row r="81" spans="1:11" x14ac:dyDescent="0.25">
      <c r="A81" s="3" t="s">
        <v>79</v>
      </c>
      <c r="B81" s="4">
        <v>53</v>
      </c>
      <c r="C81" s="35">
        <v>139.19999999999999</v>
      </c>
      <c r="D81" s="37">
        <v>232</v>
      </c>
      <c r="E81" s="32">
        <f t="shared" si="4"/>
        <v>139.19999999999999</v>
      </c>
      <c r="F81" s="33" t="b">
        <f t="shared" si="3"/>
        <v>1</v>
      </c>
      <c r="G81" t="s">
        <v>273</v>
      </c>
      <c r="H81">
        <v>232</v>
      </c>
      <c r="I81" t="s">
        <v>273</v>
      </c>
      <c r="J81">
        <v>53</v>
      </c>
      <c r="K81">
        <f t="shared" si="5"/>
        <v>0</v>
      </c>
    </row>
    <row r="82" spans="1:11" x14ac:dyDescent="0.25">
      <c r="A82" s="3" t="s">
        <v>80</v>
      </c>
      <c r="B82" s="4">
        <v>33</v>
      </c>
      <c r="C82" s="35">
        <v>67.8</v>
      </c>
      <c r="D82" s="37">
        <v>113</v>
      </c>
      <c r="E82" s="32">
        <f t="shared" si="4"/>
        <v>67.8</v>
      </c>
      <c r="F82" s="33" t="b">
        <f t="shared" si="3"/>
        <v>1</v>
      </c>
      <c r="G82" t="s">
        <v>274</v>
      </c>
      <c r="H82">
        <v>113</v>
      </c>
      <c r="I82" t="s">
        <v>274</v>
      </c>
      <c r="J82">
        <v>33</v>
      </c>
      <c r="K82">
        <f t="shared" si="5"/>
        <v>0</v>
      </c>
    </row>
    <row r="83" spans="1:11" ht="15.75" thickBot="1" x14ac:dyDescent="0.3">
      <c r="A83" s="3" t="s">
        <v>81</v>
      </c>
      <c r="B83" s="6">
        <v>31</v>
      </c>
      <c r="C83" s="36">
        <v>74.400000000000006</v>
      </c>
      <c r="D83" s="37">
        <v>124</v>
      </c>
      <c r="E83" s="32">
        <f t="shared" si="4"/>
        <v>74.400000000000006</v>
      </c>
      <c r="F83" s="33" t="b">
        <f t="shared" si="3"/>
        <v>1</v>
      </c>
      <c r="G83" t="s">
        <v>366</v>
      </c>
      <c r="H83">
        <v>124</v>
      </c>
      <c r="I83" t="s">
        <v>366</v>
      </c>
      <c r="J83">
        <v>31</v>
      </c>
      <c r="K83">
        <f t="shared" si="5"/>
        <v>0</v>
      </c>
    </row>
    <row r="84" spans="1:11" x14ac:dyDescent="0.25">
      <c r="A84" s="3" t="s">
        <v>82</v>
      </c>
      <c r="B84" s="4">
        <v>55</v>
      </c>
      <c r="C84" s="35">
        <v>104.4</v>
      </c>
      <c r="D84" s="37">
        <v>174</v>
      </c>
      <c r="E84" s="32">
        <f t="shared" si="4"/>
        <v>104.4</v>
      </c>
      <c r="F84" s="33" t="b">
        <f t="shared" si="3"/>
        <v>1</v>
      </c>
      <c r="G84" t="s">
        <v>275</v>
      </c>
      <c r="H84">
        <v>174</v>
      </c>
      <c r="I84" t="s">
        <v>275</v>
      </c>
      <c r="J84">
        <v>55</v>
      </c>
      <c r="K84">
        <f t="shared" si="5"/>
        <v>0</v>
      </c>
    </row>
    <row r="85" spans="1:11" x14ac:dyDescent="0.25">
      <c r="A85" s="3" t="s">
        <v>83</v>
      </c>
      <c r="B85" s="4">
        <v>52</v>
      </c>
      <c r="C85" s="35">
        <v>117</v>
      </c>
      <c r="D85" s="37">
        <v>195</v>
      </c>
      <c r="E85" s="32">
        <f t="shared" si="4"/>
        <v>117</v>
      </c>
      <c r="F85" s="33" t="b">
        <f t="shared" si="3"/>
        <v>1</v>
      </c>
      <c r="G85" t="s">
        <v>276</v>
      </c>
      <c r="H85">
        <v>195</v>
      </c>
      <c r="I85" t="s">
        <v>276</v>
      </c>
      <c r="J85">
        <v>52</v>
      </c>
      <c r="K85">
        <f t="shared" si="5"/>
        <v>0</v>
      </c>
    </row>
    <row r="86" spans="1:11" x14ac:dyDescent="0.25">
      <c r="A86" s="3" t="s">
        <v>369</v>
      </c>
      <c r="B86" s="4">
        <v>47</v>
      </c>
      <c r="C86" s="35">
        <v>105</v>
      </c>
      <c r="D86" s="37">
        <v>175</v>
      </c>
      <c r="E86" s="32">
        <f t="shared" si="4"/>
        <v>105</v>
      </c>
      <c r="F86" s="33" t="b">
        <f t="shared" si="3"/>
        <v>1</v>
      </c>
      <c r="G86" t="s">
        <v>277</v>
      </c>
      <c r="H86">
        <v>175</v>
      </c>
      <c r="I86" t="s">
        <v>277</v>
      </c>
      <c r="J86">
        <v>47</v>
      </c>
      <c r="K86">
        <f t="shared" si="5"/>
        <v>0</v>
      </c>
    </row>
    <row r="87" spans="1:11" x14ac:dyDescent="0.25">
      <c r="A87" s="3" t="s">
        <v>84</v>
      </c>
      <c r="B87" s="4">
        <v>40</v>
      </c>
      <c r="C87" s="35">
        <v>120</v>
      </c>
      <c r="D87" s="37">
        <v>200</v>
      </c>
      <c r="E87" s="32">
        <f t="shared" si="4"/>
        <v>120</v>
      </c>
      <c r="F87" s="33" t="b">
        <f t="shared" si="3"/>
        <v>1</v>
      </c>
      <c r="G87" t="s">
        <v>278</v>
      </c>
      <c r="H87">
        <v>200</v>
      </c>
      <c r="I87" t="s">
        <v>278</v>
      </c>
      <c r="J87">
        <v>40</v>
      </c>
      <c r="K87">
        <f t="shared" si="5"/>
        <v>0</v>
      </c>
    </row>
    <row r="88" spans="1:11" x14ac:dyDescent="0.25">
      <c r="A88" s="3" t="s">
        <v>85</v>
      </c>
      <c r="B88" s="4">
        <v>37</v>
      </c>
      <c r="C88" s="35">
        <v>108.6</v>
      </c>
      <c r="D88" s="37">
        <v>181</v>
      </c>
      <c r="E88" s="32">
        <f t="shared" si="4"/>
        <v>108.6</v>
      </c>
      <c r="F88" s="33" t="b">
        <f t="shared" si="3"/>
        <v>1</v>
      </c>
      <c r="G88" t="s">
        <v>279</v>
      </c>
      <c r="H88">
        <v>181</v>
      </c>
      <c r="I88" t="s">
        <v>279</v>
      </c>
      <c r="J88">
        <v>37</v>
      </c>
      <c r="K88">
        <f t="shared" si="5"/>
        <v>0</v>
      </c>
    </row>
    <row r="89" spans="1:11" x14ac:dyDescent="0.25">
      <c r="A89" s="3" t="s">
        <v>86</v>
      </c>
      <c r="B89" s="4">
        <v>62</v>
      </c>
      <c r="C89" s="35">
        <v>88.8</v>
      </c>
      <c r="D89" s="37">
        <v>148</v>
      </c>
      <c r="E89" s="32">
        <f t="shared" si="4"/>
        <v>88.8</v>
      </c>
      <c r="F89" s="33" t="b">
        <f t="shared" si="3"/>
        <v>1</v>
      </c>
      <c r="G89" t="s">
        <v>280</v>
      </c>
      <c r="H89">
        <v>148</v>
      </c>
      <c r="I89" t="s">
        <v>280</v>
      </c>
      <c r="J89">
        <v>62</v>
      </c>
      <c r="K89">
        <f t="shared" si="5"/>
        <v>0</v>
      </c>
    </row>
    <row r="90" spans="1:11" x14ac:dyDescent="0.25">
      <c r="A90" s="3" t="s">
        <v>87</v>
      </c>
      <c r="B90" s="4">
        <v>50</v>
      </c>
      <c r="C90" s="35">
        <v>108</v>
      </c>
      <c r="D90" s="37">
        <v>180</v>
      </c>
      <c r="E90" s="32">
        <f t="shared" si="4"/>
        <v>108</v>
      </c>
      <c r="F90" s="33" t="b">
        <f t="shared" si="3"/>
        <v>1</v>
      </c>
      <c r="G90" t="s">
        <v>281</v>
      </c>
      <c r="H90">
        <v>180</v>
      </c>
      <c r="I90" t="s">
        <v>281</v>
      </c>
      <c r="J90">
        <v>50</v>
      </c>
      <c r="K90">
        <f t="shared" si="5"/>
        <v>0</v>
      </c>
    </row>
    <row r="91" spans="1:11" ht="15.75" thickBot="1" x14ac:dyDescent="0.3">
      <c r="A91" s="3" t="s">
        <v>88</v>
      </c>
      <c r="B91" s="6">
        <v>31</v>
      </c>
      <c r="C91" s="36">
        <v>74.400000000000006</v>
      </c>
      <c r="D91" s="37">
        <v>124</v>
      </c>
      <c r="E91" s="32">
        <f t="shared" si="4"/>
        <v>74.400000000000006</v>
      </c>
      <c r="F91" s="33" t="b">
        <f t="shared" si="3"/>
        <v>1</v>
      </c>
      <c r="G91" t="s">
        <v>366</v>
      </c>
      <c r="H91">
        <v>124</v>
      </c>
      <c r="I91" t="s">
        <v>366</v>
      </c>
      <c r="J91">
        <v>31</v>
      </c>
      <c r="K91">
        <f t="shared" si="5"/>
        <v>0</v>
      </c>
    </row>
    <row r="92" spans="1:11" x14ac:dyDescent="0.25">
      <c r="A92" s="3" t="s">
        <v>89</v>
      </c>
      <c r="B92" s="4">
        <v>33</v>
      </c>
      <c r="C92" s="35">
        <v>93.6</v>
      </c>
      <c r="D92" s="37">
        <v>156</v>
      </c>
      <c r="E92" s="32">
        <f t="shared" si="4"/>
        <v>93.6</v>
      </c>
      <c r="F92" s="33" t="b">
        <f t="shared" si="3"/>
        <v>1</v>
      </c>
      <c r="G92" t="s">
        <v>282</v>
      </c>
      <c r="H92">
        <v>156</v>
      </c>
      <c r="I92" t="s">
        <v>282</v>
      </c>
      <c r="J92">
        <v>33</v>
      </c>
      <c r="K92">
        <f t="shared" si="5"/>
        <v>0</v>
      </c>
    </row>
    <row r="93" spans="1:11" ht="15.75" thickBot="1" x14ac:dyDescent="0.3">
      <c r="A93" s="3" t="s">
        <v>90</v>
      </c>
      <c r="B93" s="6">
        <v>31</v>
      </c>
      <c r="C93" s="36">
        <v>74.400000000000006</v>
      </c>
      <c r="D93" s="37">
        <v>124</v>
      </c>
      <c r="E93" s="32">
        <f t="shared" si="4"/>
        <v>74.400000000000006</v>
      </c>
      <c r="F93" s="33" t="b">
        <f t="shared" si="3"/>
        <v>1</v>
      </c>
      <c r="G93" t="s">
        <v>366</v>
      </c>
      <c r="H93">
        <v>124</v>
      </c>
      <c r="I93" t="s">
        <v>366</v>
      </c>
      <c r="J93">
        <v>31</v>
      </c>
      <c r="K93">
        <f t="shared" si="5"/>
        <v>0</v>
      </c>
    </row>
    <row r="94" spans="1:11" x14ac:dyDescent="0.25">
      <c r="A94" s="3" t="s">
        <v>92</v>
      </c>
      <c r="B94" s="4">
        <v>70</v>
      </c>
      <c r="C94" s="35">
        <v>99.6</v>
      </c>
      <c r="D94" s="37">
        <v>166</v>
      </c>
      <c r="E94" s="32">
        <f t="shared" si="4"/>
        <v>99.6</v>
      </c>
      <c r="F94" s="33" t="b">
        <f t="shared" si="3"/>
        <v>1</v>
      </c>
      <c r="G94" t="s">
        <v>283</v>
      </c>
      <c r="H94">
        <v>166</v>
      </c>
      <c r="I94" t="s">
        <v>283</v>
      </c>
      <c r="J94">
        <v>70</v>
      </c>
      <c r="K94">
        <f t="shared" si="5"/>
        <v>0</v>
      </c>
    </row>
    <row r="95" spans="1:11" ht="15.75" thickBot="1" x14ac:dyDescent="0.3">
      <c r="A95" s="3" t="s">
        <v>91</v>
      </c>
      <c r="B95" s="6">
        <v>31</v>
      </c>
      <c r="C95" s="36">
        <v>74.400000000000006</v>
      </c>
      <c r="D95" s="37">
        <v>124</v>
      </c>
      <c r="E95" s="32">
        <f t="shared" si="4"/>
        <v>74.400000000000006</v>
      </c>
      <c r="F95" s="33" t="b">
        <f t="shared" si="3"/>
        <v>1</v>
      </c>
      <c r="G95" t="s">
        <v>366</v>
      </c>
      <c r="H95">
        <v>124</v>
      </c>
      <c r="I95" t="s">
        <v>366</v>
      </c>
      <c r="J95">
        <v>31</v>
      </c>
      <c r="K95">
        <f t="shared" si="5"/>
        <v>0</v>
      </c>
    </row>
    <row r="96" spans="1:11" x14ac:dyDescent="0.25">
      <c r="A96" s="3" t="s">
        <v>94</v>
      </c>
      <c r="B96" s="4">
        <v>33</v>
      </c>
      <c r="C96" s="35">
        <v>108</v>
      </c>
      <c r="D96" s="37">
        <v>180</v>
      </c>
      <c r="E96" s="32">
        <f t="shared" si="4"/>
        <v>108</v>
      </c>
      <c r="F96" s="33" t="b">
        <f t="shared" si="3"/>
        <v>1</v>
      </c>
      <c r="G96" t="s">
        <v>285</v>
      </c>
      <c r="H96">
        <v>180</v>
      </c>
      <c r="I96" t="s">
        <v>285</v>
      </c>
      <c r="J96">
        <v>33</v>
      </c>
      <c r="K96">
        <f t="shared" si="5"/>
        <v>0</v>
      </c>
    </row>
    <row r="97" spans="1:11" x14ac:dyDescent="0.25">
      <c r="A97" s="3" t="s">
        <v>93</v>
      </c>
      <c r="B97" s="4">
        <v>67</v>
      </c>
      <c r="C97" s="35">
        <v>162</v>
      </c>
      <c r="D97" s="37">
        <v>270</v>
      </c>
      <c r="E97" s="32">
        <f t="shared" si="4"/>
        <v>162</v>
      </c>
      <c r="F97" s="33" t="b">
        <f t="shared" si="3"/>
        <v>1</v>
      </c>
      <c r="G97" t="s">
        <v>284</v>
      </c>
      <c r="H97">
        <v>270</v>
      </c>
      <c r="I97" t="s">
        <v>284</v>
      </c>
      <c r="J97">
        <v>67</v>
      </c>
      <c r="K97">
        <f t="shared" si="5"/>
        <v>0</v>
      </c>
    </row>
    <row r="98" spans="1:11" x14ac:dyDescent="0.25">
      <c r="A98" s="3" t="s">
        <v>95</v>
      </c>
      <c r="B98" s="4">
        <v>35</v>
      </c>
      <c r="C98" s="35">
        <v>104.4</v>
      </c>
      <c r="D98" s="37">
        <v>174</v>
      </c>
      <c r="E98" s="32">
        <f t="shared" si="4"/>
        <v>104.4</v>
      </c>
      <c r="F98" s="33" t="b">
        <f t="shared" si="3"/>
        <v>1</v>
      </c>
      <c r="G98" t="s">
        <v>286</v>
      </c>
      <c r="H98">
        <v>174</v>
      </c>
      <c r="I98" t="s">
        <v>286</v>
      </c>
      <c r="J98">
        <v>35</v>
      </c>
      <c r="K98">
        <f t="shared" si="5"/>
        <v>0</v>
      </c>
    </row>
    <row r="99" spans="1:11" x14ac:dyDescent="0.25">
      <c r="A99" s="3" t="s">
        <v>96</v>
      </c>
      <c r="B99" s="4">
        <v>33</v>
      </c>
      <c r="C99" s="35">
        <v>84</v>
      </c>
      <c r="D99" s="37">
        <v>140</v>
      </c>
      <c r="E99" s="32">
        <f t="shared" si="4"/>
        <v>84</v>
      </c>
      <c r="F99" s="33" t="b">
        <f t="shared" si="3"/>
        <v>1</v>
      </c>
      <c r="G99" t="s">
        <v>287</v>
      </c>
      <c r="H99">
        <v>140</v>
      </c>
      <c r="I99" t="s">
        <v>380</v>
      </c>
      <c r="J99">
        <v>33</v>
      </c>
      <c r="K99">
        <f t="shared" si="5"/>
        <v>0</v>
      </c>
    </row>
    <row r="100" spans="1:11" x14ac:dyDescent="0.25">
      <c r="A100" s="3" t="s">
        <v>97</v>
      </c>
      <c r="B100" s="4">
        <v>40</v>
      </c>
      <c r="C100" s="35">
        <v>93</v>
      </c>
      <c r="D100" s="37">
        <v>155</v>
      </c>
      <c r="E100" s="32">
        <f t="shared" si="4"/>
        <v>93</v>
      </c>
      <c r="F100" s="33" t="b">
        <f t="shared" si="3"/>
        <v>1</v>
      </c>
      <c r="G100" t="s">
        <v>288</v>
      </c>
      <c r="H100">
        <v>155</v>
      </c>
      <c r="I100" t="s">
        <v>288</v>
      </c>
      <c r="J100">
        <v>40</v>
      </c>
      <c r="K100">
        <f t="shared" si="5"/>
        <v>0</v>
      </c>
    </row>
    <row r="101" spans="1:11" x14ac:dyDescent="0.25">
      <c r="A101" s="3" t="s">
        <v>98</v>
      </c>
      <c r="B101" s="4">
        <v>50</v>
      </c>
      <c r="C101" s="35">
        <v>90</v>
      </c>
      <c r="D101" s="37">
        <v>150</v>
      </c>
      <c r="E101" s="32">
        <f t="shared" si="4"/>
        <v>90</v>
      </c>
      <c r="F101" s="33" t="b">
        <f t="shared" si="3"/>
        <v>1</v>
      </c>
      <c r="G101" t="s">
        <v>289</v>
      </c>
      <c r="H101">
        <v>150</v>
      </c>
      <c r="I101" t="s">
        <v>289</v>
      </c>
      <c r="J101">
        <v>50</v>
      </c>
      <c r="K101">
        <f t="shared" si="5"/>
        <v>0</v>
      </c>
    </row>
    <row r="102" spans="1:11" x14ac:dyDescent="0.25">
      <c r="A102" s="3" t="s">
        <v>99</v>
      </c>
      <c r="B102" s="4">
        <v>57</v>
      </c>
      <c r="C102" s="35">
        <v>117</v>
      </c>
      <c r="D102" s="37">
        <v>195</v>
      </c>
      <c r="E102" s="32">
        <f t="shared" si="4"/>
        <v>117</v>
      </c>
      <c r="F102" s="33" t="b">
        <f t="shared" si="3"/>
        <v>1</v>
      </c>
      <c r="G102" t="s">
        <v>290</v>
      </c>
      <c r="H102">
        <v>195</v>
      </c>
      <c r="I102" t="s">
        <v>290</v>
      </c>
      <c r="J102">
        <v>57</v>
      </c>
      <c r="K102">
        <f t="shared" si="5"/>
        <v>0</v>
      </c>
    </row>
    <row r="103" spans="1:11" x14ac:dyDescent="0.25">
      <c r="A103" s="3" t="s">
        <v>100</v>
      </c>
      <c r="B103" s="4">
        <v>33</v>
      </c>
      <c r="C103" s="35">
        <v>87</v>
      </c>
      <c r="D103" s="37">
        <v>145</v>
      </c>
      <c r="E103" s="32">
        <f t="shared" si="4"/>
        <v>87</v>
      </c>
      <c r="F103" s="33" t="b">
        <f t="shared" si="3"/>
        <v>1</v>
      </c>
      <c r="G103" t="s">
        <v>291</v>
      </c>
      <c r="H103">
        <v>145</v>
      </c>
      <c r="I103" t="s">
        <v>291</v>
      </c>
      <c r="J103">
        <v>33</v>
      </c>
      <c r="K103">
        <f t="shared" si="5"/>
        <v>0</v>
      </c>
    </row>
    <row r="104" spans="1:11" x14ac:dyDescent="0.25">
      <c r="A104" s="3" t="s">
        <v>370</v>
      </c>
      <c r="B104" s="4">
        <v>44</v>
      </c>
      <c r="C104" s="35">
        <v>87</v>
      </c>
      <c r="D104" s="37">
        <v>145</v>
      </c>
      <c r="E104" s="32">
        <f t="shared" si="4"/>
        <v>87</v>
      </c>
      <c r="F104" s="33" t="b">
        <f t="shared" si="3"/>
        <v>1</v>
      </c>
      <c r="G104" t="s">
        <v>292</v>
      </c>
      <c r="H104">
        <v>145</v>
      </c>
      <c r="I104" t="s">
        <v>292</v>
      </c>
      <c r="J104">
        <v>44</v>
      </c>
      <c r="K104">
        <f t="shared" si="5"/>
        <v>0</v>
      </c>
    </row>
    <row r="105" spans="1:11" x14ac:dyDescent="0.25">
      <c r="A105" s="3" t="s">
        <v>101</v>
      </c>
      <c r="B105" s="4">
        <v>48</v>
      </c>
      <c r="C105" s="35">
        <v>87</v>
      </c>
      <c r="D105" s="37">
        <v>145</v>
      </c>
      <c r="E105" s="32">
        <f t="shared" si="4"/>
        <v>87</v>
      </c>
      <c r="F105" s="33" t="b">
        <f t="shared" si="3"/>
        <v>1</v>
      </c>
      <c r="G105" t="s">
        <v>293</v>
      </c>
      <c r="H105">
        <v>145</v>
      </c>
      <c r="I105" t="s">
        <v>293</v>
      </c>
      <c r="J105">
        <v>48</v>
      </c>
      <c r="K105">
        <f t="shared" si="5"/>
        <v>0</v>
      </c>
    </row>
    <row r="106" spans="1:11" x14ac:dyDescent="0.25">
      <c r="A106" s="3" t="s">
        <v>102</v>
      </c>
      <c r="B106" s="4">
        <v>33</v>
      </c>
      <c r="C106" s="35">
        <v>78</v>
      </c>
      <c r="D106" s="37">
        <v>130</v>
      </c>
      <c r="E106" s="32">
        <f t="shared" si="4"/>
        <v>78</v>
      </c>
      <c r="F106" s="33" t="b">
        <f t="shared" si="3"/>
        <v>1</v>
      </c>
      <c r="G106" t="s">
        <v>294</v>
      </c>
      <c r="H106">
        <v>130</v>
      </c>
      <c r="I106" t="s">
        <v>294</v>
      </c>
      <c r="J106">
        <v>33</v>
      </c>
      <c r="K106">
        <f t="shared" si="5"/>
        <v>0</v>
      </c>
    </row>
    <row r="107" spans="1:11" x14ac:dyDescent="0.25">
      <c r="A107" s="3" t="s">
        <v>103</v>
      </c>
      <c r="B107" s="4">
        <v>47</v>
      </c>
      <c r="C107" s="35">
        <v>114</v>
      </c>
      <c r="D107" s="37">
        <v>190</v>
      </c>
      <c r="E107" s="32">
        <f t="shared" si="4"/>
        <v>114</v>
      </c>
      <c r="F107" s="33" t="b">
        <f t="shared" si="3"/>
        <v>1</v>
      </c>
      <c r="G107" t="s">
        <v>295</v>
      </c>
      <c r="H107">
        <v>190</v>
      </c>
      <c r="I107" t="s">
        <v>295</v>
      </c>
      <c r="J107">
        <v>47</v>
      </c>
      <c r="K107">
        <f t="shared" si="5"/>
        <v>0</v>
      </c>
    </row>
    <row r="108" spans="1:11" x14ac:dyDescent="0.25">
      <c r="A108" s="3" t="s">
        <v>104</v>
      </c>
      <c r="B108" s="4">
        <v>57</v>
      </c>
      <c r="C108" s="35">
        <v>90</v>
      </c>
      <c r="D108" s="37">
        <v>150</v>
      </c>
      <c r="E108" s="32">
        <f t="shared" si="4"/>
        <v>90</v>
      </c>
      <c r="F108" s="33" t="b">
        <f t="shared" si="3"/>
        <v>1</v>
      </c>
      <c r="G108" t="s">
        <v>296</v>
      </c>
      <c r="H108">
        <v>150</v>
      </c>
      <c r="I108" t="s">
        <v>296</v>
      </c>
      <c r="J108">
        <v>57</v>
      </c>
      <c r="K108">
        <f t="shared" si="5"/>
        <v>0</v>
      </c>
    </row>
    <row r="109" spans="1:11" x14ac:dyDescent="0.25">
      <c r="A109" s="3" t="s">
        <v>105</v>
      </c>
      <c r="B109" s="4">
        <v>33</v>
      </c>
      <c r="C109" s="35">
        <v>105</v>
      </c>
      <c r="D109" s="37">
        <v>175</v>
      </c>
      <c r="E109" s="32">
        <f t="shared" si="4"/>
        <v>105</v>
      </c>
      <c r="F109" s="33" t="b">
        <f t="shared" si="3"/>
        <v>1</v>
      </c>
      <c r="G109" t="s">
        <v>297</v>
      </c>
      <c r="H109">
        <v>175</v>
      </c>
      <c r="I109" t="s">
        <v>381</v>
      </c>
      <c r="J109">
        <v>33</v>
      </c>
      <c r="K109">
        <f t="shared" si="5"/>
        <v>0</v>
      </c>
    </row>
    <row r="110" spans="1:11" x14ac:dyDescent="0.25">
      <c r="A110" s="3" t="s">
        <v>106</v>
      </c>
      <c r="B110" s="4">
        <v>53</v>
      </c>
      <c r="C110" s="35">
        <v>69.599999999999994</v>
      </c>
      <c r="D110" s="37">
        <v>116</v>
      </c>
      <c r="E110" s="32">
        <f t="shared" si="4"/>
        <v>69.599999999999994</v>
      </c>
      <c r="F110" s="33" t="b">
        <f t="shared" si="3"/>
        <v>1</v>
      </c>
      <c r="G110" t="s">
        <v>298</v>
      </c>
      <c r="H110">
        <v>116</v>
      </c>
      <c r="I110" t="s">
        <v>382</v>
      </c>
      <c r="J110">
        <v>53</v>
      </c>
      <c r="K110">
        <f t="shared" si="5"/>
        <v>0</v>
      </c>
    </row>
    <row r="111" spans="1:11" x14ac:dyDescent="0.25">
      <c r="A111" s="3" t="s">
        <v>107</v>
      </c>
      <c r="B111" s="4">
        <v>61</v>
      </c>
      <c r="C111" s="35">
        <v>150</v>
      </c>
      <c r="D111" s="37">
        <v>250</v>
      </c>
      <c r="E111" s="32">
        <f t="shared" si="4"/>
        <v>150</v>
      </c>
      <c r="F111" s="33" t="b">
        <f t="shared" si="3"/>
        <v>1</v>
      </c>
      <c r="G111" t="s">
        <v>299</v>
      </c>
      <c r="H111">
        <v>250</v>
      </c>
      <c r="I111" t="s">
        <v>299</v>
      </c>
      <c r="J111">
        <v>61</v>
      </c>
      <c r="K111">
        <f t="shared" si="5"/>
        <v>0</v>
      </c>
    </row>
    <row r="112" spans="1:11" x14ac:dyDescent="0.25">
      <c r="A112" s="3" t="s">
        <v>385</v>
      </c>
      <c r="B112" s="4">
        <v>33</v>
      </c>
      <c r="C112" s="35">
        <v>73.2</v>
      </c>
      <c r="D112" s="37">
        <v>122</v>
      </c>
      <c r="E112" s="32">
        <f t="shared" si="4"/>
        <v>73.2</v>
      </c>
      <c r="F112" s="33" t="b">
        <f t="shared" si="3"/>
        <v>1</v>
      </c>
      <c r="G112" t="s">
        <v>300</v>
      </c>
      <c r="H112">
        <v>122</v>
      </c>
      <c r="I112" t="s">
        <v>300</v>
      </c>
      <c r="J112">
        <v>33</v>
      </c>
      <c r="K112">
        <f t="shared" si="5"/>
        <v>0</v>
      </c>
    </row>
    <row r="113" spans="1:11" x14ac:dyDescent="0.25">
      <c r="A113" s="3" t="s">
        <v>108</v>
      </c>
      <c r="B113" s="4">
        <v>33</v>
      </c>
      <c r="C113" s="35">
        <v>96</v>
      </c>
      <c r="D113" s="37">
        <v>160</v>
      </c>
      <c r="E113" s="32">
        <f t="shared" si="4"/>
        <v>96</v>
      </c>
      <c r="F113" s="33" t="b">
        <f t="shared" si="3"/>
        <v>1</v>
      </c>
      <c r="G113" t="s">
        <v>301</v>
      </c>
      <c r="H113">
        <v>160</v>
      </c>
      <c r="I113" t="s">
        <v>301</v>
      </c>
      <c r="J113">
        <v>33</v>
      </c>
      <c r="K113">
        <f t="shared" si="5"/>
        <v>0</v>
      </c>
    </row>
    <row r="114" spans="1:11" x14ac:dyDescent="0.25">
      <c r="A114" s="3" t="s">
        <v>109</v>
      </c>
      <c r="B114" s="4">
        <v>33</v>
      </c>
      <c r="C114" s="35">
        <v>100.8</v>
      </c>
      <c r="D114" s="37">
        <v>168</v>
      </c>
      <c r="E114" s="32">
        <f t="shared" si="4"/>
        <v>100.8</v>
      </c>
      <c r="F114" s="33" t="b">
        <f t="shared" si="3"/>
        <v>1</v>
      </c>
      <c r="G114" t="s">
        <v>302</v>
      </c>
      <c r="H114">
        <v>168</v>
      </c>
      <c r="I114" t="s">
        <v>302</v>
      </c>
      <c r="J114">
        <v>33</v>
      </c>
      <c r="K114">
        <f t="shared" si="5"/>
        <v>0</v>
      </c>
    </row>
    <row r="115" spans="1:11" ht="15.75" thickBot="1" x14ac:dyDescent="0.3">
      <c r="A115" s="3" t="s">
        <v>110</v>
      </c>
      <c r="B115" s="6">
        <v>31</v>
      </c>
      <c r="C115" s="36">
        <v>74.400000000000006</v>
      </c>
      <c r="D115" s="37">
        <v>124</v>
      </c>
      <c r="E115" s="32">
        <f t="shared" si="4"/>
        <v>74.400000000000006</v>
      </c>
      <c r="F115" s="33" t="b">
        <f t="shared" si="3"/>
        <v>1</v>
      </c>
      <c r="G115" t="s">
        <v>366</v>
      </c>
      <c r="H115">
        <v>124</v>
      </c>
      <c r="I115" t="s">
        <v>366</v>
      </c>
      <c r="J115">
        <v>31</v>
      </c>
      <c r="K115">
        <f t="shared" si="5"/>
        <v>0</v>
      </c>
    </row>
    <row r="116" spans="1:11" x14ac:dyDescent="0.25">
      <c r="A116" s="3" t="s">
        <v>111</v>
      </c>
      <c r="B116" s="4">
        <v>40</v>
      </c>
      <c r="C116" s="35">
        <v>101.4</v>
      </c>
      <c r="D116" s="37">
        <v>169</v>
      </c>
      <c r="E116" s="32">
        <f t="shared" si="4"/>
        <v>101.4</v>
      </c>
      <c r="F116" s="33" t="b">
        <f t="shared" si="3"/>
        <v>1</v>
      </c>
      <c r="G116" t="s">
        <v>303</v>
      </c>
      <c r="H116">
        <v>169</v>
      </c>
      <c r="I116" t="s">
        <v>303</v>
      </c>
      <c r="J116">
        <v>40</v>
      </c>
      <c r="K116">
        <f t="shared" si="5"/>
        <v>0</v>
      </c>
    </row>
    <row r="117" spans="1:11" x14ac:dyDescent="0.25">
      <c r="A117" s="3" t="s">
        <v>112</v>
      </c>
      <c r="B117" s="4">
        <v>60</v>
      </c>
      <c r="C117" s="35">
        <v>69.599999999999994</v>
      </c>
      <c r="D117" s="37">
        <v>116</v>
      </c>
      <c r="E117" s="32">
        <f t="shared" si="4"/>
        <v>69.599999999999994</v>
      </c>
      <c r="F117" s="33" t="b">
        <f t="shared" si="3"/>
        <v>1</v>
      </c>
      <c r="G117" t="s">
        <v>304</v>
      </c>
      <c r="H117">
        <v>116</v>
      </c>
      <c r="I117" t="s">
        <v>304</v>
      </c>
      <c r="J117">
        <v>60</v>
      </c>
      <c r="K117">
        <f t="shared" si="5"/>
        <v>0</v>
      </c>
    </row>
    <row r="118" spans="1:11" x14ac:dyDescent="0.25">
      <c r="A118" s="3" t="s">
        <v>113</v>
      </c>
      <c r="B118" s="4">
        <v>50</v>
      </c>
      <c r="C118" s="35">
        <v>104.4</v>
      </c>
      <c r="D118" s="37">
        <v>174</v>
      </c>
      <c r="E118" s="32">
        <f t="shared" si="4"/>
        <v>104.4</v>
      </c>
      <c r="F118" s="33" t="b">
        <f t="shared" si="3"/>
        <v>1</v>
      </c>
      <c r="G118" t="s">
        <v>305</v>
      </c>
      <c r="H118">
        <v>174</v>
      </c>
      <c r="I118" t="s">
        <v>383</v>
      </c>
      <c r="J118">
        <v>50</v>
      </c>
      <c r="K118">
        <f t="shared" si="5"/>
        <v>0</v>
      </c>
    </row>
    <row r="119" spans="1:11" ht="15.75" thickBot="1" x14ac:dyDescent="0.3">
      <c r="A119" s="3" t="s">
        <v>114</v>
      </c>
      <c r="B119" s="6">
        <v>31</v>
      </c>
      <c r="C119" s="36">
        <v>74.400000000000006</v>
      </c>
      <c r="D119" s="37">
        <v>124</v>
      </c>
      <c r="E119" s="32">
        <f t="shared" si="4"/>
        <v>74.400000000000006</v>
      </c>
      <c r="F119" s="33" t="b">
        <f t="shared" si="3"/>
        <v>1</v>
      </c>
      <c r="G119" t="s">
        <v>366</v>
      </c>
      <c r="H119">
        <v>124</v>
      </c>
      <c r="I119" t="s">
        <v>366</v>
      </c>
      <c r="J119">
        <v>31</v>
      </c>
      <c r="K119">
        <f t="shared" si="5"/>
        <v>0</v>
      </c>
    </row>
    <row r="120" spans="1:11" ht="15.75" thickBot="1" x14ac:dyDescent="0.3">
      <c r="A120" s="3" t="s">
        <v>115</v>
      </c>
      <c r="B120" s="6">
        <v>31</v>
      </c>
      <c r="C120" s="36">
        <v>74.400000000000006</v>
      </c>
      <c r="D120" s="37">
        <v>124</v>
      </c>
      <c r="E120" s="32">
        <f t="shared" si="4"/>
        <v>74.400000000000006</v>
      </c>
      <c r="F120" s="33" t="b">
        <f t="shared" si="3"/>
        <v>1</v>
      </c>
      <c r="G120" t="s">
        <v>366</v>
      </c>
      <c r="H120">
        <v>124</v>
      </c>
      <c r="I120" t="s">
        <v>366</v>
      </c>
      <c r="J120">
        <v>31</v>
      </c>
      <c r="K120">
        <f t="shared" si="5"/>
        <v>0</v>
      </c>
    </row>
    <row r="121" spans="1:11" x14ac:dyDescent="0.25">
      <c r="A121" s="3" t="s">
        <v>116</v>
      </c>
      <c r="B121" s="4">
        <v>40</v>
      </c>
      <c r="C121" s="35">
        <v>84</v>
      </c>
      <c r="D121" s="37">
        <v>140</v>
      </c>
      <c r="E121" s="32">
        <f t="shared" si="4"/>
        <v>84</v>
      </c>
      <c r="F121" s="33" t="b">
        <f t="shared" si="3"/>
        <v>1</v>
      </c>
      <c r="G121" t="s">
        <v>306</v>
      </c>
      <c r="H121">
        <v>140</v>
      </c>
      <c r="I121" t="s">
        <v>306</v>
      </c>
      <c r="J121">
        <v>40</v>
      </c>
      <c r="K121">
        <f t="shared" si="5"/>
        <v>0</v>
      </c>
    </row>
    <row r="122" spans="1:11" x14ac:dyDescent="0.25">
      <c r="A122" s="3" t="s">
        <v>117</v>
      </c>
      <c r="B122" s="4">
        <v>33</v>
      </c>
      <c r="C122" s="35">
        <v>66</v>
      </c>
      <c r="D122" s="37">
        <v>110</v>
      </c>
      <c r="E122" s="32">
        <f t="shared" si="4"/>
        <v>66</v>
      </c>
      <c r="F122" s="33" t="b">
        <f t="shared" si="3"/>
        <v>1</v>
      </c>
      <c r="G122" t="s">
        <v>307</v>
      </c>
      <c r="H122">
        <v>110</v>
      </c>
      <c r="I122" t="s">
        <v>307</v>
      </c>
      <c r="J122">
        <v>33</v>
      </c>
      <c r="K122">
        <f t="shared" si="5"/>
        <v>0</v>
      </c>
    </row>
    <row r="123" spans="1:11" x14ac:dyDescent="0.25">
      <c r="A123" s="3" t="s">
        <v>118</v>
      </c>
      <c r="B123" s="4">
        <v>47</v>
      </c>
      <c r="C123" s="35">
        <v>111</v>
      </c>
      <c r="D123" s="37">
        <v>185</v>
      </c>
      <c r="E123" s="32">
        <f t="shared" si="4"/>
        <v>111</v>
      </c>
      <c r="F123" s="33" t="b">
        <f t="shared" si="3"/>
        <v>1</v>
      </c>
      <c r="G123" t="s">
        <v>308</v>
      </c>
      <c r="H123">
        <v>185</v>
      </c>
      <c r="I123" t="s">
        <v>308</v>
      </c>
      <c r="J123">
        <v>47</v>
      </c>
      <c r="K123">
        <f t="shared" si="5"/>
        <v>0</v>
      </c>
    </row>
    <row r="124" spans="1:11" x14ac:dyDescent="0.25">
      <c r="A124" s="3" t="s">
        <v>119</v>
      </c>
      <c r="B124" s="4">
        <v>33</v>
      </c>
      <c r="C124" s="35">
        <v>77.400000000000006</v>
      </c>
      <c r="D124" s="37">
        <v>129</v>
      </c>
      <c r="E124" s="32">
        <f t="shared" si="4"/>
        <v>77.400000000000006</v>
      </c>
      <c r="F124" s="33" t="b">
        <f t="shared" si="3"/>
        <v>1</v>
      </c>
      <c r="G124" t="s">
        <v>309</v>
      </c>
      <c r="H124">
        <v>129</v>
      </c>
      <c r="I124" t="s">
        <v>309</v>
      </c>
      <c r="J124">
        <v>33</v>
      </c>
      <c r="K124">
        <f t="shared" si="5"/>
        <v>0</v>
      </c>
    </row>
    <row r="125" spans="1:11" ht="15.75" thickBot="1" x14ac:dyDescent="0.3">
      <c r="A125" s="3" t="s">
        <v>120</v>
      </c>
      <c r="B125" s="6">
        <v>31</v>
      </c>
      <c r="C125" s="36">
        <v>74.400000000000006</v>
      </c>
      <c r="D125" s="37">
        <v>124</v>
      </c>
      <c r="E125" s="32">
        <f t="shared" si="4"/>
        <v>74.400000000000006</v>
      </c>
      <c r="F125" s="33" t="b">
        <f t="shared" si="3"/>
        <v>1</v>
      </c>
      <c r="G125" t="s">
        <v>366</v>
      </c>
      <c r="H125">
        <v>124</v>
      </c>
      <c r="I125" t="s">
        <v>366</v>
      </c>
      <c r="J125">
        <v>31</v>
      </c>
      <c r="K125">
        <f t="shared" si="5"/>
        <v>0</v>
      </c>
    </row>
    <row r="126" spans="1:11" x14ac:dyDescent="0.25">
      <c r="A126" s="3" t="s">
        <v>121</v>
      </c>
      <c r="B126" s="4">
        <v>53</v>
      </c>
      <c r="C126" s="35">
        <v>52.8</v>
      </c>
      <c r="D126" s="37">
        <v>88</v>
      </c>
      <c r="E126" s="32">
        <f t="shared" si="4"/>
        <v>52.8</v>
      </c>
      <c r="F126" s="33" t="b">
        <f t="shared" si="3"/>
        <v>1</v>
      </c>
      <c r="G126" t="s">
        <v>310</v>
      </c>
      <c r="H126">
        <v>88</v>
      </c>
      <c r="I126" t="s">
        <v>310</v>
      </c>
      <c r="J126">
        <v>53</v>
      </c>
      <c r="K126">
        <f t="shared" si="5"/>
        <v>0</v>
      </c>
    </row>
    <row r="127" spans="1:11" x14ac:dyDescent="0.25">
      <c r="A127" s="3" t="s">
        <v>122</v>
      </c>
      <c r="B127" s="4">
        <v>49</v>
      </c>
      <c r="C127" s="35">
        <v>105.6</v>
      </c>
      <c r="D127" s="37">
        <v>176</v>
      </c>
      <c r="E127" s="32">
        <f t="shared" si="4"/>
        <v>105.6</v>
      </c>
      <c r="F127" s="33" t="b">
        <f t="shared" si="3"/>
        <v>1</v>
      </c>
      <c r="G127" t="s">
        <v>311</v>
      </c>
      <c r="H127">
        <v>176</v>
      </c>
      <c r="I127" t="s">
        <v>311</v>
      </c>
      <c r="J127">
        <v>49</v>
      </c>
      <c r="K127">
        <f t="shared" si="5"/>
        <v>0</v>
      </c>
    </row>
    <row r="128" spans="1:11" x14ac:dyDescent="0.25">
      <c r="A128" s="3" t="s">
        <v>123</v>
      </c>
      <c r="B128" s="4">
        <v>47</v>
      </c>
      <c r="C128" s="35">
        <v>103.8</v>
      </c>
      <c r="D128" s="37">
        <v>173</v>
      </c>
      <c r="E128" s="32">
        <f t="shared" si="4"/>
        <v>103.8</v>
      </c>
      <c r="F128" s="33" t="b">
        <f t="shared" ref="F128:F188" si="6">+EXACT(C128,E128)</f>
        <v>1</v>
      </c>
      <c r="G128" t="s">
        <v>312</v>
      </c>
      <c r="H128">
        <v>173</v>
      </c>
      <c r="I128" t="s">
        <v>312</v>
      </c>
      <c r="J128">
        <v>47</v>
      </c>
      <c r="K128">
        <f t="shared" si="5"/>
        <v>0</v>
      </c>
    </row>
    <row r="129" spans="1:11" x14ac:dyDescent="0.25">
      <c r="A129" s="3" t="s">
        <v>124</v>
      </c>
      <c r="B129" s="4">
        <v>40</v>
      </c>
      <c r="C129" s="35">
        <v>130.80000000000001</v>
      </c>
      <c r="D129" s="37">
        <v>218</v>
      </c>
      <c r="E129" s="32">
        <f t="shared" ref="E129:E189" si="7">+ROUND(D129*0.6,2)</f>
        <v>130.80000000000001</v>
      </c>
      <c r="F129" s="33" t="b">
        <f t="shared" si="6"/>
        <v>1</v>
      </c>
      <c r="G129" t="s">
        <v>313</v>
      </c>
      <c r="H129">
        <v>218</v>
      </c>
      <c r="I129" t="s">
        <v>313</v>
      </c>
      <c r="J129">
        <v>40</v>
      </c>
      <c r="K129">
        <f t="shared" ref="K129:K189" si="8">+H129-D129</f>
        <v>0</v>
      </c>
    </row>
    <row r="130" spans="1:11" x14ac:dyDescent="0.25">
      <c r="A130" s="3" t="s">
        <v>125</v>
      </c>
      <c r="B130" s="4">
        <v>33</v>
      </c>
      <c r="C130" s="35">
        <v>87.6</v>
      </c>
      <c r="D130" s="37">
        <v>146</v>
      </c>
      <c r="E130" s="32">
        <f t="shared" si="7"/>
        <v>87.6</v>
      </c>
      <c r="F130" s="33" t="b">
        <f t="shared" si="6"/>
        <v>1</v>
      </c>
      <c r="G130" t="s">
        <v>314</v>
      </c>
      <c r="H130">
        <v>146</v>
      </c>
      <c r="I130" t="s">
        <v>314</v>
      </c>
      <c r="J130">
        <v>33</v>
      </c>
      <c r="K130">
        <f t="shared" si="8"/>
        <v>0</v>
      </c>
    </row>
    <row r="131" spans="1:11" ht="15.75" thickBot="1" x14ac:dyDescent="0.3">
      <c r="A131" s="3" t="s">
        <v>126</v>
      </c>
      <c r="B131" s="6">
        <v>31</v>
      </c>
      <c r="C131" s="36">
        <v>74.400000000000006</v>
      </c>
      <c r="D131" s="37">
        <v>124</v>
      </c>
      <c r="E131" s="32">
        <f t="shared" si="7"/>
        <v>74.400000000000006</v>
      </c>
      <c r="F131" s="33" t="b">
        <f t="shared" si="6"/>
        <v>1</v>
      </c>
      <c r="G131" t="s">
        <v>366</v>
      </c>
      <c r="H131">
        <v>124</v>
      </c>
      <c r="I131" t="s">
        <v>366</v>
      </c>
      <c r="J131">
        <v>31</v>
      </c>
      <c r="K131">
        <f t="shared" si="8"/>
        <v>0</v>
      </c>
    </row>
    <row r="132" spans="1:11" x14ac:dyDescent="0.25">
      <c r="A132" s="3" t="s">
        <v>127</v>
      </c>
      <c r="B132" s="4">
        <v>40</v>
      </c>
      <c r="C132" s="35">
        <v>114</v>
      </c>
      <c r="D132" s="37">
        <v>190</v>
      </c>
      <c r="E132" s="32">
        <f t="shared" si="7"/>
        <v>114</v>
      </c>
      <c r="F132" s="33" t="b">
        <f t="shared" si="6"/>
        <v>1</v>
      </c>
      <c r="G132" t="s">
        <v>315</v>
      </c>
      <c r="H132">
        <v>190</v>
      </c>
      <c r="I132" t="s">
        <v>315</v>
      </c>
      <c r="J132">
        <v>40</v>
      </c>
      <c r="K132">
        <f t="shared" si="8"/>
        <v>0</v>
      </c>
    </row>
    <row r="133" spans="1:11" ht="15.75" thickBot="1" x14ac:dyDescent="0.3">
      <c r="A133" s="3" t="s">
        <v>128</v>
      </c>
      <c r="B133" s="6">
        <v>31</v>
      </c>
      <c r="C133" s="36">
        <v>74.400000000000006</v>
      </c>
      <c r="D133" s="37">
        <v>124</v>
      </c>
      <c r="E133" s="32">
        <f t="shared" si="7"/>
        <v>74.400000000000006</v>
      </c>
      <c r="F133" s="33" t="b">
        <f t="shared" si="6"/>
        <v>1</v>
      </c>
      <c r="G133" t="s">
        <v>366</v>
      </c>
      <c r="H133">
        <v>124</v>
      </c>
      <c r="I133" t="s">
        <v>366</v>
      </c>
      <c r="J133">
        <v>31</v>
      </c>
      <c r="K133">
        <f t="shared" si="8"/>
        <v>0</v>
      </c>
    </row>
    <row r="134" spans="1:11" x14ac:dyDescent="0.25">
      <c r="A134" s="3" t="s">
        <v>129</v>
      </c>
      <c r="B134" s="4">
        <v>33</v>
      </c>
      <c r="C134" s="35">
        <v>85.8</v>
      </c>
      <c r="D134" s="37">
        <v>143</v>
      </c>
      <c r="E134" s="32">
        <f t="shared" si="7"/>
        <v>85.8</v>
      </c>
      <c r="F134" s="33" t="b">
        <f t="shared" si="6"/>
        <v>1</v>
      </c>
      <c r="G134" t="s">
        <v>316</v>
      </c>
      <c r="H134">
        <v>143</v>
      </c>
      <c r="I134" t="s">
        <v>316</v>
      </c>
      <c r="J134">
        <v>33</v>
      </c>
      <c r="K134">
        <f t="shared" si="8"/>
        <v>0</v>
      </c>
    </row>
    <row r="135" spans="1:11" x14ac:dyDescent="0.25">
      <c r="A135" s="3" t="s">
        <v>130</v>
      </c>
      <c r="B135" s="4">
        <v>33</v>
      </c>
      <c r="C135" s="35">
        <v>111</v>
      </c>
      <c r="D135" s="37">
        <v>185</v>
      </c>
      <c r="E135" s="32">
        <f t="shared" si="7"/>
        <v>111</v>
      </c>
      <c r="F135" s="33" t="b">
        <f t="shared" si="6"/>
        <v>1</v>
      </c>
      <c r="G135" t="s">
        <v>317</v>
      </c>
      <c r="H135">
        <v>185</v>
      </c>
      <c r="I135" t="s">
        <v>317</v>
      </c>
      <c r="J135">
        <v>33</v>
      </c>
      <c r="K135">
        <f t="shared" si="8"/>
        <v>0</v>
      </c>
    </row>
    <row r="136" spans="1:11" ht="15.75" thickBot="1" x14ac:dyDescent="0.3">
      <c r="A136" s="3" t="s">
        <v>131</v>
      </c>
      <c r="B136" s="6">
        <v>31</v>
      </c>
      <c r="C136" s="36">
        <v>74.400000000000006</v>
      </c>
      <c r="D136" s="37">
        <v>124</v>
      </c>
      <c r="E136" s="32">
        <f t="shared" si="7"/>
        <v>74.400000000000006</v>
      </c>
      <c r="F136" s="33" t="b">
        <f t="shared" si="6"/>
        <v>1</v>
      </c>
      <c r="G136" t="s">
        <v>366</v>
      </c>
      <c r="H136">
        <v>124</v>
      </c>
      <c r="I136" t="s">
        <v>366</v>
      </c>
      <c r="J136">
        <v>31</v>
      </c>
      <c r="K136">
        <f t="shared" si="8"/>
        <v>0</v>
      </c>
    </row>
    <row r="137" spans="1:11" ht="15.75" thickBot="1" x14ac:dyDescent="0.3">
      <c r="A137" s="3" t="s">
        <v>132</v>
      </c>
      <c r="B137" s="6">
        <v>31</v>
      </c>
      <c r="C137" s="36">
        <v>74.400000000000006</v>
      </c>
      <c r="D137" s="37">
        <v>124</v>
      </c>
      <c r="E137" s="32">
        <f t="shared" si="7"/>
        <v>74.400000000000006</v>
      </c>
      <c r="F137" s="33" t="b">
        <f t="shared" si="6"/>
        <v>1</v>
      </c>
      <c r="G137" t="s">
        <v>366</v>
      </c>
      <c r="H137">
        <v>124</v>
      </c>
      <c r="I137" t="s">
        <v>366</v>
      </c>
      <c r="J137">
        <v>31</v>
      </c>
      <c r="K137">
        <f t="shared" si="8"/>
        <v>0</v>
      </c>
    </row>
    <row r="138" spans="1:11" x14ac:dyDescent="0.25">
      <c r="A138" s="3" t="s">
        <v>133</v>
      </c>
      <c r="B138" s="4">
        <v>64</v>
      </c>
      <c r="C138" s="35">
        <v>97.2</v>
      </c>
      <c r="D138" s="37">
        <v>162</v>
      </c>
      <c r="E138" s="32">
        <f t="shared" si="7"/>
        <v>97.2</v>
      </c>
      <c r="F138" s="33" t="b">
        <f t="shared" si="6"/>
        <v>1</v>
      </c>
      <c r="G138" t="s">
        <v>318</v>
      </c>
      <c r="H138">
        <v>162</v>
      </c>
      <c r="I138" t="s">
        <v>318</v>
      </c>
      <c r="J138">
        <v>64</v>
      </c>
      <c r="K138">
        <f t="shared" si="8"/>
        <v>0</v>
      </c>
    </row>
    <row r="139" spans="1:11" x14ac:dyDescent="0.25">
      <c r="A139" s="3" t="s">
        <v>134</v>
      </c>
      <c r="B139" s="4">
        <v>53</v>
      </c>
      <c r="C139" s="35">
        <v>112.8</v>
      </c>
      <c r="D139" s="37">
        <v>188</v>
      </c>
      <c r="E139" s="32">
        <f t="shared" si="7"/>
        <v>112.8</v>
      </c>
      <c r="F139" s="33" t="b">
        <f t="shared" si="6"/>
        <v>1</v>
      </c>
      <c r="G139" t="s">
        <v>319</v>
      </c>
      <c r="H139">
        <v>188</v>
      </c>
      <c r="I139" t="s">
        <v>319</v>
      </c>
      <c r="J139">
        <v>53</v>
      </c>
      <c r="K139">
        <f t="shared" si="8"/>
        <v>0</v>
      </c>
    </row>
    <row r="140" spans="1:11" x14ac:dyDescent="0.25">
      <c r="A140" s="3" t="s">
        <v>135</v>
      </c>
      <c r="B140" s="4">
        <v>47</v>
      </c>
      <c r="C140" s="35">
        <v>141.6</v>
      </c>
      <c r="D140" s="37">
        <v>236</v>
      </c>
      <c r="E140" s="32">
        <f t="shared" si="7"/>
        <v>141.6</v>
      </c>
      <c r="F140" s="33" t="b">
        <f t="shared" si="6"/>
        <v>1</v>
      </c>
      <c r="G140" t="s">
        <v>320</v>
      </c>
      <c r="H140">
        <v>236</v>
      </c>
      <c r="I140" t="s">
        <v>320</v>
      </c>
      <c r="J140">
        <v>47</v>
      </c>
      <c r="K140">
        <f t="shared" si="8"/>
        <v>0</v>
      </c>
    </row>
    <row r="141" spans="1:11" x14ac:dyDescent="0.25">
      <c r="A141" s="3" t="s">
        <v>136</v>
      </c>
      <c r="B141" s="4">
        <v>33</v>
      </c>
      <c r="C141" s="35">
        <v>112.8</v>
      </c>
      <c r="D141" s="37">
        <v>188</v>
      </c>
      <c r="E141" s="32">
        <f t="shared" si="7"/>
        <v>112.8</v>
      </c>
      <c r="F141" s="33" t="b">
        <f t="shared" si="6"/>
        <v>1</v>
      </c>
      <c r="G141" t="s">
        <v>321</v>
      </c>
      <c r="H141">
        <v>188</v>
      </c>
      <c r="I141" t="s">
        <v>321</v>
      </c>
      <c r="J141">
        <v>33</v>
      </c>
      <c r="K141">
        <f t="shared" si="8"/>
        <v>0</v>
      </c>
    </row>
    <row r="142" spans="1:11" ht="15.75" thickBot="1" x14ac:dyDescent="0.3">
      <c r="A142" s="3" t="s">
        <v>137</v>
      </c>
      <c r="B142" s="6">
        <v>31</v>
      </c>
      <c r="C142" s="36">
        <v>74.400000000000006</v>
      </c>
      <c r="D142" s="37">
        <v>124</v>
      </c>
      <c r="E142" s="32">
        <f t="shared" si="7"/>
        <v>74.400000000000006</v>
      </c>
      <c r="F142" s="33" t="b">
        <f t="shared" si="6"/>
        <v>1</v>
      </c>
      <c r="G142" t="s">
        <v>366</v>
      </c>
      <c r="H142">
        <v>124</v>
      </c>
      <c r="I142" t="s">
        <v>366</v>
      </c>
      <c r="J142">
        <v>31</v>
      </c>
      <c r="K142">
        <f t="shared" si="8"/>
        <v>0</v>
      </c>
    </row>
    <row r="143" spans="1:11" ht="15.75" thickBot="1" x14ac:dyDescent="0.3">
      <c r="A143" s="3" t="s">
        <v>218</v>
      </c>
      <c r="B143" s="6">
        <v>31</v>
      </c>
      <c r="C143" s="36">
        <v>74.400000000000006</v>
      </c>
      <c r="D143" s="37">
        <v>124</v>
      </c>
      <c r="E143" s="32">
        <f t="shared" si="7"/>
        <v>74.400000000000006</v>
      </c>
      <c r="F143" s="33" t="b">
        <f t="shared" si="6"/>
        <v>1</v>
      </c>
      <c r="G143" t="s">
        <v>366</v>
      </c>
      <c r="H143">
        <v>124</v>
      </c>
      <c r="I143" t="s">
        <v>366</v>
      </c>
      <c r="J143">
        <v>31</v>
      </c>
      <c r="K143">
        <f t="shared" si="8"/>
        <v>0</v>
      </c>
    </row>
    <row r="144" spans="1:11" x14ac:dyDescent="0.25">
      <c r="A144" s="3" t="s">
        <v>138</v>
      </c>
      <c r="B144" s="4">
        <v>33</v>
      </c>
      <c r="C144" s="35">
        <v>96</v>
      </c>
      <c r="D144" s="37">
        <v>160</v>
      </c>
      <c r="E144" s="32">
        <f t="shared" si="7"/>
        <v>96</v>
      </c>
      <c r="F144" s="33" t="b">
        <f t="shared" si="6"/>
        <v>1</v>
      </c>
      <c r="G144" t="s">
        <v>322</v>
      </c>
      <c r="H144">
        <v>160</v>
      </c>
      <c r="I144" t="s">
        <v>322</v>
      </c>
      <c r="J144">
        <v>33</v>
      </c>
      <c r="K144">
        <f t="shared" si="8"/>
        <v>0</v>
      </c>
    </row>
    <row r="145" spans="1:11" x14ac:dyDescent="0.25">
      <c r="A145" s="3" t="s">
        <v>386</v>
      </c>
      <c r="B145" s="4">
        <v>37</v>
      </c>
      <c r="C145" s="35">
        <v>88.2</v>
      </c>
      <c r="D145" s="37">
        <v>147</v>
      </c>
      <c r="E145" s="32">
        <f t="shared" si="7"/>
        <v>88.2</v>
      </c>
      <c r="F145" s="33" t="b">
        <f t="shared" si="6"/>
        <v>1</v>
      </c>
      <c r="G145" t="s">
        <v>323</v>
      </c>
      <c r="H145">
        <v>147</v>
      </c>
      <c r="I145" t="s">
        <v>323</v>
      </c>
      <c r="J145">
        <v>37</v>
      </c>
      <c r="K145">
        <f t="shared" si="8"/>
        <v>0</v>
      </c>
    </row>
    <row r="146" spans="1:11" ht="15.75" thickBot="1" x14ac:dyDescent="0.3">
      <c r="A146" s="3" t="s">
        <v>139</v>
      </c>
      <c r="B146" s="6">
        <v>31</v>
      </c>
      <c r="C146" s="36">
        <v>74.400000000000006</v>
      </c>
      <c r="D146" s="37">
        <v>124</v>
      </c>
      <c r="E146" s="32">
        <f t="shared" si="7"/>
        <v>74.400000000000006</v>
      </c>
      <c r="F146" s="33" t="b">
        <f t="shared" si="6"/>
        <v>1</v>
      </c>
      <c r="G146" t="s">
        <v>366</v>
      </c>
      <c r="H146">
        <v>124</v>
      </c>
      <c r="I146" t="s">
        <v>366</v>
      </c>
      <c r="J146">
        <v>31</v>
      </c>
      <c r="K146">
        <f t="shared" si="8"/>
        <v>0</v>
      </c>
    </row>
    <row r="147" spans="1:11" x14ac:dyDescent="0.25">
      <c r="A147" s="3" t="s">
        <v>140</v>
      </c>
      <c r="B147" s="4">
        <v>50</v>
      </c>
      <c r="C147" s="35">
        <v>87.6</v>
      </c>
      <c r="D147" s="37">
        <v>146</v>
      </c>
      <c r="E147" s="32">
        <f t="shared" si="7"/>
        <v>87.6</v>
      </c>
      <c r="F147" s="33" t="b">
        <f t="shared" si="6"/>
        <v>1</v>
      </c>
      <c r="G147" t="s">
        <v>324</v>
      </c>
      <c r="H147">
        <v>146</v>
      </c>
      <c r="I147" t="s">
        <v>324</v>
      </c>
      <c r="J147">
        <v>50</v>
      </c>
      <c r="K147">
        <f t="shared" si="8"/>
        <v>0</v>
      </c>
    </row>
    <row r="148" spans="1:11" x14ac:dyDescent="0.25">
      <c r="A148" s="3" t="s">
        <v>141</v>
      </c>
      <c r="B148" s="4">
        <v>33</v>
      </c>
      <c r="C148" s="35">
        <v>100.8</v>
      </c>
      <c r="D148" s="37">
        <v>168</v>
      </c>
      <c r="E148" s="32">
        <f t="shared" si="7"/>
        <v>100.8</v>
      </c>
      <c r="F148" s="33" t="b">
        <f t="shared" si="6"/>
        <v>1</v>
      </c>
      <c r="G148" t="s">
        <v>325</v>
      </c>
      <c r="H148">
        <v>168</v>
      </c>
      <c r="I148" t="s">
        <v>325</v>
      </c>
      <c r="J148">
        <v>33</v>
      </c>
      <c r="K148">
        <f t="shared" si="8"/>
        <v>0</v>
      </c>
    </row>
    <row r="149" spans="1:11" x14ac:dyDescent="0.25">
      <c r="A149" s="3" t="s">
        <v>142</v>
      </c>
      <c r="B149" s="4">
        <v>37</v>
      </c>
      <c r="C149" s="35">
        <v>129</v>
      </c>
      <c r="D149" s="37">
        <v>215</v>
      </c>
      <c r="E149" s="32">
        <f t="shared" si="7"/>
        <v>129</v>
      </c>
      <c r="F149" s="33" t="b">
        <f t="shared" si="6"/>
        <v>1</v>
      </c>
      <c r="G149" t="s">
        <v>326</v>
      </c>
      <c r="H149">
        <v>215</v>
      </c>
      <c r="I149" t="s">
        <v>326</v>
      </c>
      <c r="J149">
        <v>37</v>
      </c>
      <c r="K149">
        <f t="shared" si="8"/>
        <v>0</v>
      </c>
    </row>
    <row r="150" spans="1:11" x14ac:dyDescent="0.25">
      <c r="A150" s="3" t="s">
        <v>143</v>
      </c>
      <c r="B150" s="4">
        <v>56</v>
      </c>
      <c r="C150" s="35">
        <v>87</v>
      </c>
      <c r="D150" s="37">
        <v>145</v>
      </c>
      <c r="E150" s="32">
        <f t="shared" si="7"/>
        <v>87</v>
      </c>
      <c r="F150" s="33" t="b">
        <f t="shared" si="6"/>
        <v>1</v>
      </c>
      <c r="G150" t="s">
        <v>327</v>
      </c>
      <c r="H150">
        <v>145</v>
      </c>
      <c r="I150" t="s">
        <v>327</v>
      </c>
      <c r="J150">
        <v>56</v>
      </c>
      <c r="K150">
        <f t="shared" si="8"/>
        <v>0</v>
      </c>
    </row>
    <row r="151" spans="1:11" x14ac:dyDescent="0.25">
      <c r="A151" s="3" t="s">
        <v>144</v>
      </c>
      <c r="B151" s="4">
        <v>63</v>
      </c>
      <c r="C151" s="35">
        <v>112.8</v>
      </c>
      <c r="D151" s="37">
        <v>188</v>
      </c>
      <c r="E151" s="32">
        <f t="shared" si="7"/>
        <v>112.8</v>
      </c>
      <c r="F151" s="33" t="b">
        <f t="shared" si="6"/>
        <v>1</v>
      </c>
      <c r="G151" t="s">
        <v>328</v>
      </c>
      <c r="H151">
        <v>188</v>
      </c>
      <c r="I151" t="s">
        <v>328</v>
      </c>
      <c r="J151">
        <v>63</v>
      </c>
      <c r="K151">
        <f t="shared" si="8"/>
        <v>0</v>
      </c>
    </row>
    <row r="152" spans="1:11" x14ac:dyDescent="0.25">
      <c r="A152" s="3" t="s">
        <v>145</v>
      </c>
      <c r="B152" s="4">
        <v>43</v>
      </c>
      <c r="C152" s="35">
        <v>88.2</v>
      </c>
      <c r="D152" s="37">
        <v>147</v>
      </c>
      <c r="E152" s="32">
        <f t="shared" si="7"/>
        <v>88.2</v>
      </c>
      <c r="F152" s="33" t="b">
        <f t="shared" si="6"/>
        <v>1</v>
      </c>
      <c r="G152" t="s">
        <v>329</v>
      </c>
      <c r="H152">
        <v>147</v>
      </c>
      <c r="I152" t="s">
        <v>329</v>
      </c>
      <c r="J152">
        <v>43</v>
      </c>
      <c r="K152">
        <f t="shared" si="8"/>
        <v>0</v>
      </c>
    </row>
    <row r="153" spans="1:11" ht="15.75" thickBot="1" x14ac:dyDescent="0.3">
      <c r="A153" s="3" t="s">
        <v>146</v>
      </c>
      <c r="B153" s="6">
        <v>31</v>
      </c>
      <c r="C153" s="36">
        <v>74.400000000000006</v>
      </c>
      <c r="D153" s="37">
        <v>124</v>
      </c>
      <c r="E153" s="32">
        <f t="shared" si="7"/>
        <v>74.400000000000006</v>
      </c>
      <c r="F153" s="33" t="b">
        <f t="shared" si="6"/>
        <v>1</v>
      </c>
      <c r="G153" t="s">
        <v>366</v>
      </c>
      <c r="H153">
        <v>124</v>
      </c>
      <c r="I153" t="s">
        <v>366</v>
      </c>
      <c r="J153">
        <v>31</v>
      </c>
      <c r="K153">
        <f t="shared" si="8"/>
        <v>0</v>
      </c>
    </row>
    <row r="154" spans="1:11" ht="15.75" thickBot="1" x14ac:dyDescent="0.3">
      <c r="A154" s="3" t="s">
        <v>147</v>
      </c>
      <c r="B154" s="6">
        <v>31</v>
      </c>
      <c r="C154" s="36">
        <v>74.400000000000006</v>
      </c>
      <c r="D154" s="37">
        <v>124</v>
      </c>
      <c r="E154" s="32">
        <f t="shared" si="7"/>
        <v>74.400000000000006</v>
      </c>
      <c r="F154" s="33" t="b">
        <f t="shared" si="6"/>
        <v>1</v>
      </c>
      <c r="G154" t="s">
        <v>366</v>
      </c>
      <c r="H154">
        <v>124</v>
      </c>
      <c r="I154" t="s">
        <v>366</v>
      </c>
      <c r="J154">
        <v>31</v>
      </c>
      <c r="K154">
        <f t="shared" si="8"/>
        <v>0</v>
      </c>
    </row>
    <row r="155" spans="1:11" x14ac:dyDescent="0.25">
      <c r="A155" s="3" t="s">
        <v>148</v>
      </c>
      <c r="B155" s="4">
        <v>43</v>
      </c>
      <c r="C155" s="35">
        <v>96</v>
      </c>
      <c r="D155" s="37">
        <v>160</v>
      </c>
      <c r="E155" s="32">
        <f t="shared" si="7"/>
        <v>96</v>
      </c>
      <c r="F155" s="33" t="b">
        <f t="shared" si="6"/>
        <v>1</v>
      </c>
      <c r="G155" t="s">
        <v>330</v>
      </c>
      <c r="H155">
        <v>160</v>
      </c>
      <c r="I155" t="s">
        <v>330</v>
      </c>
      <c r="J155">
        <v>43</v>
      </c>
      <c r="K155">
        <f t="shared" si="8"/>
        <v>0</v>
      </c>
    </row>
    <row r="156" spans="1:11" x14ac:dyDescent="0.25">
      <c r="A156" s="3" t="s">
        <v>149</v>
      </c>
      <c r="B156" s="4">
        <v>35</v>
      </c>
      <c r="C156" s="35">
        <v>78.599999999999994</v>
      </c>
      <c r="D156" s="37">
        <v>131</v>
      </c>
      <c r="E156" s="32">
        <f t="shared" si="7"/>
        <v>78.599999999999994</v>
      </c>
      <c r="F156" s="33" t="b">
        <f t="shared" si="6"/>
        <v>1</v>
      </c>
      <c r="G156" t="s">
        <v>331</v>
      </c>
      <c r="H156">
        <v>131</v>
      </c>
      <c r="I156" t="s">
        <v>331</v>
      </c>
      <c r="J156">
        <v>35</v>
      </c>
      <c r="K156">
        <f t="shared" si="8"/>
        <v>0</v>
      </c>
    </row>
    <row r="157" spans="1:11" ht="15.75" thickBot="1" x14ac:dyDescent="0.3">
      <c r="A157" s="3" t="s">
        <v>217</v>
      </c>
      <c r="B157" s="6">
        <v>31</v>
      </c>
      <c r="C157" s="36">
        <v>74.400000000000006</v>
      </c>
      <c r="D157" s="37">
        <v>124</v>
      </c>
      <c r="E157" s="32">
        <f t="shared" si="7"/>
        <v>74.400000000000006</v>
      </c>
      <c r="F157" s="33" t="b">
        <f t="shared" si="6"/>
        <v>1</v>
      </c>
      <c r="G157" t="s">
        <v>366</v>
      </c>
      <c r="H157">
        <v>124</v>
      </c>
      <c r="I157" t="s">
        <v>366</v>
      </c>
      <c r="J157">
        <v>31</v>
      </c>
      <c r="K157">
        <f t="shared" si="8"/>
        <v>0</v>
      </c>
    </row>
    <row r="158" spans="1:11" x14ac:dyDescent="0.25">
      <c r="A158" s="3" t="s">
        <v>371</v>
      </c>
      <c r="B158" s="4">
        <v>60</v>
      </c>
      <c r="C158" s="35">
        <v>123.6</v>
      </c>
      <c r="D158" s="37">
        <v>206</v>
      </c>
      <c r="E158" s="32">
        <f t="shared" si="7"/>
        <v>123.6</v>
      </c>
      <c r="F158" s="33" t="b">
        <f t="shared" si="6"/>
        <v>1</v>
      </c>
      <c r="G158" t="s">
        <v>332</v>
      </c>
      <c r="H158">
        <v>206</v>
      </c>
      <c r="I158" t="s">
        <v>332</v>
      </c>
      <c r="J158">
        <v>60</v>
      </c>
      <c r="K158">
        <f t="shared" si="8"/>
        <v>0</v>
      </c>
    </row>
    <row r="159" spans="1:11" ht="15.75" thickBot="1" x14ac:dyDescent="0.3">
      <c r="A159" s="3" t="s">
        <v>150</v>
      </c>
      <c r="B159" s="6">
        <v>31</v>
      </c>
      <c r="C159" s="36">
        <v>74.400000000000006</v>
      </c>
      <c r="D159" s="37">
        <v>124</v>
      </c>
      <c r="E159" s="32">
        <f t="shared" si="7"/>
        <v>74.400000000000006</v>
      </c>
      <c r="F159" s="33" t="b">
        <f t="shared" si="6"/>
        <v>1</v>
      </c>
      <c r="G159" t="s">
        <v>366</v>
      </c>
      <c r="H159">
        <v>124</v>
      </c>
      <c r="I159" t="s">
        <v>366</v>
      </c>
      <c r="J159">
        <v>31</v>
      </c>
      <c r="K159">
        <f t="shared" si="8"/>
        <v>0</v>
      </c>
    </row>
    <row r="160" spans="1:11" ht="15.75" thickBot="1" x14ac:dyDescent="0.3">
      <c r="A160" s="3" t="s">
        <v>151</v>
      </c>
      <c r="B160" s="6">
        <v>31</v>
      </c>
      <c r="C160" s="36">
        <v>74.400000000000006</v>
      </c>
      <c r="D160" s="37">
        <v>124</v>
      </c>
      <c r="E160" s="32">
        <f t="shared" si="7"/>
        <v>74.400000000000006</v>
      </c>
      <c r="F160" s="33" t="b">
        <f t="shared" si="6"/>
        <v>1</v>
      </c>
      <c r="G160" t="s">
        <v>366</v>
      </c>
      <c r="H160">
        <v>124</v>
      </c>
      <c r="I160" t="s">
        <v>366</v>
      </c>
      <c r="J160">
        <v>31</v>
      </c>
      <c r="K160">
        <f t="shared" si="8"/>
        <v>0</v>
      </c>
    </row>
    <row r="161" spans="1:11" ht="15.75" thickBot="1" x14ac:dyDescent="0.3">
      <c r="A161" s="3" t="s">
        <v>152</v>
      </c>
      <c r="B161" s="6">
        <v>31</v>
      </c>
      <c r="C161" s="36">
        <v>74.400000000000006</v>
      </c>
      <c r="D161" s="37">
        <v>124</v>
      </c>
      <c r="E161" s="32">
        <f t="shared" si="7"/>
        <v>74.400000000000006</v>
      </c>
      <c r="F161" s="33" t="b">
        <f t="shared" si="6"/>
        <v>1</v>
      </c>
      <c r="G161" t="s">
        <v>366</v>
      </c>
      <c r="H161">
        <v>124</v>
      </c>
      <c r="I161" t="s">
        <v>366</v>
      </c>
      <c r="J161">
        <v>31</v>
      </c>
      <c r="K161">
        <f t="shared" si="8"/>
        <v>0</v>
      </c>
    </row>
    <row r="162" spans="1:11" x14ac:dyDescent="0.25">
      <c r="A162" s="3" t="s">
        <v>153</v>
      </c>
      <c r="B162" s="4">
        <v>40</v>
      </c>
      <c r="C162" s="35">
        <v>69.599999999999994</v>
      </c>
      <c r="D162" s="37">
        <v>116</v>
      </c>
      <c r="E162" s="32">
        <f t="shared" si="7"/>
        <v>69.599999999999994</v>
      </c>
      <c r="F162" s="33" t="b">
        <f t="shared" si="6"/>
        <v>1</v>
      </c>
      <c r="G162" t="s">
        <v>333</v>
      </c>
      <c r="H162">
        <v>116</v>
      </c>
      <c r="I162" t="s">
        <v>333</v>
      </c>
      <c r="J162">
        <v>40</v>
      </c>
      <c r="K162">
        <f t="shared" si="8"/>
        <v>0</v>
      </c>
    </row>
    <row r="163" spans="1:11" ht="15.75" thickBot="1" x14ac:dyDescent="0.3">
      <c r="A163" s="3" t="s">
        <v>154</v>
      </c>
      <c r="B163" s="6">
        <v>31</v>
      </c>
      <c r="C163" s="36">
        <v>74.400000000000006</v>
      </c>
      <c r="D163" s="37">
        <v>124</v>
      </c>
      <c r="E163" s="32">
        <f t="shared" si="7"/>
        <v>74.400000000000006</v>
      </c>
      <c r="F163" s="33" t="b">
        <f t="shared" si="6"/>
        <v>1</v>
      </c>
      <c r="G163" t="s">
        <v>366</v>
      </c>
      <c r="H163">
        <v>124</v>
      </c>
      <c r="I163" t="s">
        <v>366</v>
      </c>
      <c r="J163">
        <v>31</v>
      </c>
      <c r="K163">
        <f t="shared" si="8"/>
        <v>0</v>
      </c>
    </row>
    <row r="164" spans="1:11" x14ac:dyDescent="0.25">
      <c r="A164" s="3" t="s">
        <v>155</v>
      </c>
      <c r="B164" s="4">
        <v>57</v>
      </c>
      <c r="C164" s="35">
        <v>117</v>
      </c>
      <c r="D164" s="37">
        <v>195</v>
      </c>
      <c r="E164" s="32">
        <f t="shared" si="7"/>
        <v>117</v>
      </c>
      <c r="F164" s="33" t="b">
        <f t="shared" si="6"/>
        <v>1</v>
      </c>
      <c r="G164" t="s">
        <v>334</v>
      </c>
      <c r="H164">
        <v>195</v>
      </c>
      <c r="I164" t="s">
        <v>384</v>
      </c>
      <c r="J164">
        <v>57</v>
      </c>
      <c r="K164">
        <f t="shared" si="8"/>
        <v>0</v>
      </c>
    </row>
    <row r="165" spans="1:11" x14ac:dyDescent="0.25">
      <c r="A165" s="3" t="s">
        <v>156</v>
      </c>
      <c r="B165" s="4">
        <v>57</v>
      </c>
      <c r="C165" s="35">
        <v>127.8</v>
      </c>
      <c r="D165" s="37">
        <v>213</v>
      </c>
      <c r="E165" s="32">
        <f t="shared" si="7"/>
        <v>127.8</v>
      </c>
      <c r="F165" s="33" t="b">
        <f t="shared" si="6"/>
        <v>1</v>
      </c>
      <c r="G165" t="s">
        <v>335</v>
      </c>
      <c r="H165">
        <v>213</v>
      </c>
      <c r="I165" t="s">
        <v>335</v>
      </c>
      <c r="J165">
        <v>57</v>
      </c>
      <c r="K165">
        <f t="shared" si="8"/>
        <v>0</v>
      </c>
    </row>
    <row r="166" spans="1:11" x14ac:dyDescent="0.25">
      <c r="A166" s="3" t="s">
        <v>157</v>
      </c>
      <c r="B166" s="4">
        <v>43</v>
      </c>
      <c r="C166" s="35">
        <v>81</v>
      </c>
      <c r="D166" s="37">
        <v>135</v>
      </c>
      <c r="E166" s="32">
        <f t="shared" si="7"/>
        <v>81</v>
      </c>
      <c r="F166" s="33" t="b">
        <f t="shared" si="6"/>
        <v>1</v>
      </c>
      <c r="G166" t="s">
        <v>336</v>
      </c>
      <c r="H166">
        <v>135</v>
      </c>
      <c r="I166" t="s">
        <v>336</v>
      </c>
      <c r="J166">
        <v>43</v>
      </c>
      <c r="K166">
        <f t="shared" si="8"/>
        <v>0</v>
      </c>
    </row>
    <row r="167" spans="1:11" x14ac:dyDescent="0.25">
      <c r="A167" s="3" t="s">
        <v>158</v>
      </c>
      <c r="B167" s="4">
        <v>57</v>
      </c>
      <c r="C167" s="35">
        <v>114</v>
      </c>
      <c r="D167" s="37">
        <v>190</v>
      </c>
      <c r="E167" s="32">
        <f t="shared" si="7"/>
        <v>114</v>
      </c>
      <c r="F167" s="33" t="b">
        <f t="shared" si="6"/>
        <v>1</v>
      </c>
      <c r="G167" t="s">
        <v>337</v>
      </c>
      <c r="H167">
        <v>190</v>
      </c>
      <c r="I167" t="s">
        <v>337</v>
      </c>
      <c r="J167">
        <v>57</v>
      </c>
      <c r="K167">
        <f t="shared" si="8"/>
        <v>0</v>
      </c>
    </row>
    <row r="168" spans="1:11" ht="15.75" thickBot="1" x14ac:dyDescent="0.3">
      <c r="A168" s="3" t="s">
        <v>159</v>
      </c>
      <c r="B168" s="6">
        <v>31</v>
      </c>
      <c r="C168" s="36">
        <v>74.400000000000006</v>
      </c>
      <c r="D168" s="37">
        <v>124</v>
      </c>
      <c r="E168" s="32">
        <f t="shared" si="7"/>
        <v>74.400000000000006</v>
      </c>
      <c r="F168" s="33" t="b">
        <f t="shared" si="6"/>
        <v>1</v>
      </c>
      <c r="G168" t="s">
        <v>366</v>
      </c>
      <c r="H168">
        <v>124</v>
      </c>
      <c r="I168" t="s">
        <v>366</v>
      </c>
      <c r="J168">
        <v>31</v>
      </c>
      <c r="K168">
        <f t="shared" si="8"/>
        <v>0</v>
      </c>
    </row>
    <row r="169" spans="1:11" ht="15.75" thickBot="1" x14ac:dyDescent="0.3">
      <c r="A169" s="3" t="s">
        <v>160</v>
      </c>
      <c r="B169" s="6">
        <v>31</v>
      </c>
      <c r="C169" s="36">
        <v>74.400000000000006</v>
      </c>
      <c r="D169" s="37">
        <v>124</v>
      </c>
      <c r="E169" s="32">
        <f t="shared" si="7"/>
        <v>74.400000000000006</v>
      </c>
      <c r="F169" s="33" t="b">
        <f t="shared" si="6"/>
        <v>1</v>
      </c>
      <c r="G169" t="s">
        <v>366</v>
      </c>
      <c r="H169">
        <v>124</v>
      </c>
      <c r="I169" t="s">
        <v>366</v>
      </c>
      <c r="J169">
        <v>31</v>
      </c>
      <c r="K169">
        <f t="shared" si="8"/>
        <v>0</v>
      </c>
    </row>
    <row r="170" spans="1:11" x14ac:dyDescent="0.25">
      <c r="A170" s="3" t="s">
        <v>161</v>
      </c>
      <c r="B170" s="4">
        <v>53</v>
      </c>
      <c r="C170" s="35">
        <v>104.4</v>
      </c>
      <c r="D170" s="37">
        <v>174</v>
      </c>
      <c r="E170" s="32">
        <f t="shared" si="7"/>
        <v>104.4</v>
      </c>
      <c r="F170" s="33" t="b">
        <f t="shared" si="6"/>
        <v>1</v>
      </c>
      <c r="G170" t="s">
        <v>338</v>
      </c>
      <c r="H170">
        <v>174</v>
      </c>
      <c r="I170" t="s">
        <v>338</v>
      </c>
      <c r="J170">
        <v>53</v>
      </c>
      <c r="K170">
        <f t="shared" si="8"/>
        <v>0</v>
      </c>
    </row>
    <row r="171" spans="1:11" ht="15.75" thickBot="1" x14ac:dyDescent="0.3">
      <c r="A171" s="3" t="s">
        <v>162</v>
      </c>
      <c r="B171" s="6">
        <v>31</v>
      </c>
      <c r="C171" s="36">
        <v>74.400000000000006</v>
      </c>
      <c r="D171" s="37">
        <v>124</v>
      </c>
      <c r="E171" s="32">
        <f t="shared" si="7"/>
        <v>74.400000000000006</v>
      </c>
      <c r="F171" s="33" t="b">
        <f t="shared" si="6"/>
        <v>1</v>
      </c>
      <c r="G171" t="s">
        <v>366</v>
      </c>
      <c r="H171">
        <v>124</v>
      </c>
      <c r="I171" t="s">
        <v>366</v>
      </c>
      <c r="J171">
        <v>31</v>
      </c>
      <c r="K171">
        <f t="shared" si="8"/>
        <v>0</v>
      </c>
    </row>
    <row r="172" spans="1:11" x14ac:dyDescent="0.25">
      <c r="A172" s="3" t="s">
        <v>163</v>
      </c>
      <c r="B172" s="4">
        <v>50</v>
      </c>
      <c r="C172" s="35">
        <v>120</v>
      </c>
      <c r="D172" s="37">
        <v>200</v>
      </c>
      <c r="E172" s="32">
        <f t="shared" si="7"/>
        <v>120</v>
      </c>
      <c r="F172" s="33" t="b">
        <f t="shared" si="6"/>
        <v>1</v>
      </c>
      <c r="G172" t="s">
        <v>339</v>
      </c>
      <c r="H172">
        <v>200</v>
      </c>
      <c r="I172" t="s">
        <v>339</v>
      </c>
      <c r="J172">
        <v>50</v>
      </c>
      <c r="K172">
        <f t="shared" si="8"/>
        <v>0</v>
      </c>
    </row>
    <row r="173" spans="1:11" x14ac:dyDescent="0.25">
      <c r="A173" s="3" t="s">
        <v>164</v>
      </c>
      <c r="B173" s="4">
        <v>53</v>
      </c>
      <c r="C173" s="35">
        <v>91.2</v>
      </c>
      <c r="D173" s="37">
        <v>152</v>
      </c>
      <c r="E173" s="32">
        <f t="shared" si="7"/>
        <v>91.2</v>
      </c>
      <c r="F173" s="33" t="b">
        <f t="shared" si="6"/>
        <v>1</v>
      </c>
      <c r="G173" t="s">
        <v>340</v>
      </c>
      <c r="H173">
        <v>152</v>
      </c>
      <c r="I173" t="s">
        <v>340</v>
      </c>
      <c r="J173">
        <v>53</v>
      </c>
      <c r="K173">
        <f t="shared" si="8"/>
        <v>0</v>
      </c>
    </row>
    <row r="174" spans="1:11" x14ac:dyDescent="0.25">
      <c r="A174" s="3" t="s">
        <v>165</v>
      </c>
      <c r="B174" s="4">
        <v>53</v>
      </c>
      <c r="C174" s="35">
        <v>99</v>
      </c>
      <c r="D174" s="37">
        <v>165</v>
      </c>
      <c r="E174" s="32">
        <f t="shared" si="7"/>
        <v>99</v>
      </c>
      <c r="F174" s="33" t="b">
        <f t="shared" si="6"/>
        <v>1</v>
      </c>
      <c r="G174" t="s">
        <v>341</v>
      </c>
      <c r="H174">
        <v>165</v>
      </c>
      <c r="I174" t="s">
        <v>341</v>
      </c>
      <c r="J174">
        <v>53</v>
      </c>
      <c r="K174">
        <f t="shared" si="8"/>
        <v>0</v>
      </c>
    </row>
    <row r="175" spans="1:11" x14ac:dyDescent="0.25">
      <c r="A175" s="3" t="s">
        <v>166</v>
      </c>
      <c r="B175" s="4">
        <v>47</v>
      </c>
      <c r="C175" s="35">
        <v>104.4</v>
      </c>
      <c r="D175" s="37">
        <v>174</v>
      </c>
      <c r="E175" s="32">
        <f t="shared" si="7"/>
        <v>104.4</v>
      </c>
      <c r="F175" s="33" t="b">
        <f t="shared" si="6"/>
        <v>1</v>
      </c>
      <c r="G175" t="s">
        <v>342</v>
      </c>
      <c r="H175">
        <v>174</v>
      </c>
      <c r="I175" t="s">
        <v>342</v>
      </c>
      <c r="J175">
        <v>47</v>
      </c>
      <c r="K175">
        <f t="shared" si="8"/>
        <v>0</v>
      </c>
    </row>
    <row r="176" spans="1:11" ht="15.75" thickBot="1" x14ac:dyDescent="0.3">
      <c r="A176" s="3" t="s">
        <v>167</v>
      </c>
      <c r="B176" s="6">
        <v>31</v>
      </c>
      <c r="C176" s="36">
        <v>74.400000000000006</v>
      </c>
      <c r="D176" s="37">
        <v>124</v>
      </c>
      <c r="E176" s="32">
        <f t="shared" si="7"/>
        <v>74.400000000000006</v>
      </c>
      <c r="F176" s="33" t="b">
        <f t="shared" si="6"/>
        <v>1</v>
      </c>
      <c r="G176" t="s">
        <v>366</v>
      </c>
      <c r="H176">
        <v>124</v>
      </c>
      <c r="I176" t="s">
        <v>366</v>
      </c>
      <c r="J176">
        <v>31</v>
      </c>
      <c r="K176">
        <f t="shared" si="8"/>
        <v>0</v>
      </c>
    </row>
    <row r="177" spans="1:11" x14ac:dyDescent="0.25">
      <c r="A177" s="3" t="s">
        <v>168</v>
      </c>
      <c r="B177" s="4">
        <v>37</v>
      </c>
      <c r="C177" s="35">
        <v>129</v>
      </c>
      <c r="D177" s="37">
        <v>215</v>
      </c>
      <c r="E177" s="32">
        <f t="shared" si="7"/>
        <v>129</v>
      </c>
      <c r="F177" s="33" t="b">
        <f t="shared" si="6"/>
        <v>1</v>
      </c>
      <c r="G177" t="s">
        <v>343</v>
      </c>
      <c r="H177">
        <v>215</v>
      </c>
      <c r="I177" t="s">
        <v>343</v>
      </c>
      <c r="J177">
        <v>37</v>
      </c>
      <c r="K177">
        <f t="shared" si="8"/>
        <v>0</v>
      </c>
    </row>
    <row r="178" spans="1:11" x14ac:dyDescent="0.25">
      <c r="A178" s="3" t="s">
        <v>169</v>
      </c>
      <c r="B178" s="4">
        <v>69</v>
      </c>
      <c r="C178" s="35">
        <v>104.4</v>
      </c>
      <c r="D178" s="37">
        <v>174</v>
      </c>
      <c r="E178" s="32">
        <f t="shared" si="7"/>
        <v>104.4</v>
      </c>
      <c r="F178" s="33" t="b">
        <f t="shared" si="6"/>
        <v>1</v>
      </c>
      <c r="G178" t="s">
        <v>344</v>
      </c>
      <c r="H178">
        <v>174</v>
      </c>
      <c r="I178" t="s">
        <v>344</v>
      </c>
      <c r="J178">
        <v>69</v>
      </c>
      <c r="K178">
        <f t="shared" si="8"/>
        <v>0</v>
      </c>
    </row>
    <row r="179" spans="1:11" ht="15.75" thickBot="1" x14ac:dyDescent="0.3">
      <c r="A179" s="3" t="s">
        <v>170</v>
      </c>
      <c r="B179" s="6">
        <v>31</v>
      </c>
      <c r="C179" s="36">
        <v>74.400000000000006</v>
      </c>
      <c r="D179" s="37">
        <v>124</v>
      </c>
      <c r="E179" s="32">
        <f t="shared" si="7"/>
        <v>74.400000000000006</v>
      </c>
      <c r="F179" s="33" t="b">
        <f t="shared" si="6"/>
        <v>1</v>
      </c>
      <c r="G179" t="s">
        <v>366</v>
      </c>
      <c r="H179">
        <v>124</v>
      </c>
      <c r="I179" t="s">
        <v>366</v>
      </c>
      <c r="J179">
        <v>31</v>
      </c>
      <c r="K179">
        <f t="shared" si="8"/>
        <v>0</v>
      </c>
    </row>
    <row r="180" spans="1:11" ht="15.75" thickBot="1" x14ac:dyDescent="0.3">
      <c r="A180" s="3" t="s">
        <v>171</v>
      </c>
      <c r="B180" s="6">
        <v>31</v>
      </c>
      <c r="C180" s="36">
        <v>74.400000000000006</v>
      </c>
      <c r="D180" s="37">
        <v>124</v>
      </c>
      <c r="E180" s="32">
        <f t="shared" si="7"/>
        <v>74.400000000000006</v>
      </c>
      <c r="F180" s="33" t="b">
        <f t="shared" si="6"/>
        <v>1</v>
      </c>
      <c r="G180" t="s">
        <v>366</v>
      </c>
      <c r="H180">
        <v>124</v>
      </c>
      <c r="I180" t="s">
        <v>366</v>
      </c>
      <c r="J180">
        <v>31</v>
      </c>
      <c r="K180">
        <f t="shared" si="8"/>
        <v>0</v>
      </c>
    </row>
    <row r="181" spans="1:11" x14ac:dyDescent="0.25">
      <c r="A181" s="3" t="s">
        <v>172</v>
      </c>
      <c r="B181" s="4">
        <v>33</v>
      </c>
      <c r="C181" s="35">
        <v>78</v>
      </c>
      <c r="D181" s="37">
        <v>130</v>
      </c>
      <c r="E181" s="32">
        <f t="shared" si="7"/>
        <v>78</v>
      </c>
      <c r="F181" s="33" t="b">
        <f t="shared" si="6"/>
        <v>1</v>
      </c>
      <c r="G181" t="s">
        <v>345</v>
      </c>
      <c r="H181">
        <v>130</v>
      </c>
      <c r="I181" t="s">
        <v>345</v>
      </c>
      <c r="J181">
        <v>33</v>
      </c>
      <c r="K181">
        <f t="shared" si="8"/>
        <v>0</v>
      </c>
    </row>
    <row r="182" spans="1:11" x14ac:dyDescent="0.25">
      <c r="A182" s="3" t="s">
        <v>173</v>
      </c>
      <c r="B182" s="4">
        <v>65</v>
      </c>
      <c r="C182" s="35">
        <v>114.6</v>
      </c>
      <c r="D182" s="37">
        <v>191</v>
      </c>
      <c r="E182" s="32">
        <f t="shared" si="7"/>
        <v>114.6</v>
      </c>
      <c r="F182" s="33" t="b">
        <f t="shared" si="6"/>
        <v>1</v>
      </c>
      <c r="G182" t="s">
        <v>346</v>
      </c>
      <c r="H182">
        <v>191</v>
      </c>
      <c r="I182" t="s">
        <v>346</v>
      </c>
      <c r="J182">
        <v>65</v>
      </c>
      <c r="K182">
        <f t="shared" si="8"/>
        <v>0</v>
      </c>
    </row>
    <row r="183" spans="1:11" x14ac:dyDescent="0.25">
      <c r="A183" s="3" t="s">
        <v>174</v>
      </c>
      <c r="B183" s="4">
        <v>53</v>
      </c>
      <c r="C183" s="35">
        <v>150</v>
      </c>
      <c r="D183" s="37">
        <v>250</v>
      </c>
      <c r="E183" s="32">
        <f t="shared" si="7"/>
        <v>150</v>
      </c>
      <c r="F183" s="33" t="b">
        <f t="shared" si="6"/>
        <v>1</v>
      </c>
      <c r="G183" t="s">
        <v>347</v>
      </c>
      <c r="H183">
        <v>250</v>
      </c>
      <c r="I183" t="s">
        <v>347</v>
      </c>
      <c r="J183">
        <v>53</v>
      </c>
      <c r="K183">
        <f t="shared" si="8"/>
        <v>0</v>
      </c>
    </row>
    <row r="184" spans="1:11" x14ac:dyDescent="0.25">
      <c r="A184" s="3" t="s">
        <v>175</v>
      </c>
      <c r="B184" s="4">
        <v>50</v>
      </c>
      <c r="C184" s="35">
        <v>66</v>
      </c>
      <c r="D184" s="37">
        <v>110</v>
      </c>
      <c r="E184" s="32">
        <f t="shared" si="7"/>
        <v>66</v>
      </c>
      <c r="F184" s="33" t="b">
        <f t="shared" si="6"/>
        <v>1</v>
      </c>
      <c r="G184" t="s">
        <v>348</v>
      </c>
      <c r="H184">
        <v>110</v>
      </c>
      <c r="I184" t="s">
        <v>348</v>
      </c>
      <c r="J184">
        <v>50</v>
      </c>
      <c r="K184">
        <f t="shared" si="8"/>
        <v>0</v>
      </c>
    </row>
    <row r="185" spans="1:11" x14ac:dyDescent="0.25">
      <c r="A185" s="3" t="s">
        <v>176</v>
      </c>
      <c r="B185" s="4">
        <v>40</v>
      </c>
      <c r="C185" s="35">
        <v>105</v>
      </c>
      <c r="D185" s="37">
        <v>175</v>
      </c>
      <c r="E185" s="32">
        <f t="shared" si="7"/>
        <v>105</v>
      </c>
      <c r="F185" s="33" t="b">
        <f t="shared" si="6"/>
        <v>1</v>
      </c>
      <c r="G185" t="s">
        <v>349</v>
      </c>
      <c r="H185">
        <v>175</v>
      </c>
      <c r="I185" t="s">
        <v>349</v>
      </c>
      <c r="J185">
        <v>40</v>
      </c>
      <c r="K185">
        <f t="shared" si="8"/>
        <v>0</v>
      </c>
    </row>
    <row r="186" spans="1:11" ht="15.75" thickBot="1" x14ac:dyDescent="0.3">
      <c r="A186" s="3" t="s">
        <v>177</v>
      </c>
      <c r="B186" s="6">
        <v>31</v>
      </c>
      <c r="C186" s="36">
        <v>74.400000000000006</v>
      </c>
      <c r="D186" s="37">
        <v>124</v>
      </c>
      <c r="E186" s="32">
        <f t="shared" si="7"/>
        <v>74.400000000000006</v>
      </c>
      <c r="F186" s="33" t="b">
        <f t="shared" si="6"/>
        <v>1</v>
      </c>
      <c r="G186" t="s">
        <v>366</v>
      </c>
      <c r="H186">
        <v>124</v>
      </c>
      <c r="I186" t="s">
        <v>366</v>
      </c>
      <c r="J186">
        <v>31</v>
      </c>
      <c r="K186">
        <f t="shared" si="8"/>
        <v>0</v>
      </c>
    </row>
    <row r="187" spans="1:11" x14ac:dyDescent="0.25">
      <c r="A187" s="3" t="s">
        <v>178</v>
      </c>
      <c r="B187" s="4">
        <v>37</v>
      </c>
      <c r="C187" s="35">
        <v>120</v>
      </c>
      <c r="D187" s="37">
        <v>200</v>
      </c>
      <c r="E187" s="32">
        <f t="shared" si="7"/>
        <v>120</v>
      </c>
      <c r="F187" s="33" t="b">
        <f t="shared" si="6"/>
        <v>1</v>
      </c>
      <c r="G187" t="s">
        <v>350</v>
      </c>
      <c r="H187">
        <v>200</v>
      </c>
      <c r="I187" t="s">
        <v>350</v>
      </c>
      <c r="J187">
        <v>37</v>
      </c>
      <c r="K187">
        <f t="shared" si="8"/>
        <v>0</v>
      </c>
    </row>
    <row r="188" spans="1:11" x14ac:dyDescent="0.25">
      <c r="A188" s="3" t="s">
        <v>179</v>
      </c>
      <c r="B188" s="4">
        <v>33</v>
      </c>
      <c r="C188" s="35">
        <v>121.2</v>
      </c>
      <c r="D188" s="37">
        <v>202</v>
      </c>
      <c r="E188" s="32">
        <f t="shared" si="7"/>
        <v>121.2</v>
      </c>
      <c r="F188" s="33" t="b">
        <f t="shared" si="6"/>
        <v>1</v>
      </c>
      <c r="G188" t="s">
        <v>351</v>
      </c>
      <c r="H188">
        <v>202</v>
      </c>
      <c r="I188" t="s">
        <v>351</v>
      </c>
      <c r="J188">
        <v>33</v>
      </c>
      <c r="K188">
        <f t="shared" si="8"/>
        <v>0</v>
      </c>
    </row>
    <row r="189" spans="1:11" ht="15.75" thickBot="1" x14ac:dyDescent="0.3">
      <c r="A189" s="3" t="s">
        <v>180</v>
      </c>
      <c r="B189" s="6">
        <v>31</v>
      </c>
      <c r="C189" s="36">
        <v>74.400000000000006</v>
      </c>
      <c r="D189" s="37">
        <v>124</v>
      </c>
      <c r="E189" s="32">
        <f t="shared" si="7"/>
        <v>74.400000000000006</v>
      </c>
      <c r="F189" s="33" t="b">
        <f t="shared" ref="F189:F208" si="9">+EXACT(C189,E189)</f>
        <v>1</v>
      </c>
      <c r="G189" t="s">
        <v>366</v>
      </c>
      <c r="H189">
        <v>124</v>
      </c>
      <c r="I189" t="s">
        <v>366</v>
      </c>
      <c r="J189">
        <v>31</v>
      </c>
      <c r="K189">
        <f t="shared" si="8"/>
        <v>0</v>
      </c>
    </row>
    <row r="190" spans="1:11" ht="15.75" thickBot="1" x14ac:dyDescent="0.3">
      <c r="A190" s="3" t="s">
        <v>181</v>
      </c>
      <c r="B190" s="6">
        <v>31</v>
      </c>
      <c r="C190" s="36">
        <v>74.400000000000006</v>
      </c>
      <c r="D190" s="37">
        <v>124</v>
      </c>
      <c r="E190" s="32">
        <f t="shared" ref="E190:E208" si="10">+ROUND(D190*0.6,2)</f>
        <v>74.400000000000006</v>
      </c>
      <c r="F190" s="33" t="b">
        <f t="shared" si="9"/>
        <v>1</v>
      </c>
      <c r="G190" t="s">
        <v>366</v>
      </c>
      <c r="H190">
        <v>124</v>
      </c>
      <c r="I190" t="s">
        <v>366</v>
      </c>
      <c r="J190">
        <v>31</v>
      </c>
      <c r="K190">
        <f t="shared" ref="K190:K208" si="11">+H190-D190</f>
        <v>0</v>
      </c>
    </row>
    <row r="191" spans="1:11" ht="15.75" thickBot="1" x14ac:dyDescent="0.3">
      <c r="A191" s="3" t="s">
        <v>182</v>
      </c>
      <c r="B191" s="6">
        <v>31</v>
      </c>
      <c r="C191" s="36">
        <v>74.400000000000006</v>
      </c>
      <c r="D191" s="37">
        <v>124</v>
      </c>
      <c r="E191" s="32">
        <f t="shared" si="10"/>
        <v>74.400000000000006</v>
      </c>
      <c r="F191" s="33" t="b">
        <f t="shared" si="9"/>
        <v>1</v>
      </c>
      <c r="G191" t="s">
        <v>366</v>
      </c>
      <c r="H191">
        <v>124</v>
      </c>
      <c r="I191" t="s">
        <v>366</v>
      </c>
      <c r="J191">
        <v>31</v>
      </c>
      <c r="K191">
        <f t="shared" si="11"/>
        <v>0</v>
      </c>
    </row>
    <row r="192" spans="1:11" x14ac:dyDescent="0.25">
      <c r="A192" s="3" t="s">
        <v>183</v>
      </c>
      <c r="B192" s="4">
        <v>40</v>
      </c>
      <c r="C192" s="35">
        <v>86.4</v>
      </c>
      <c r="D192" s="37">
        <v>144</v>
      </c>
      <c r="E192" s="32">
        <f t="shared" si="10"/>
        <v>86.4</v>
      </c>
      <c r="F192" s="33" t="b">
        <f t="shared" si="9"/>
        <v>1</v>
      </c>
      <c r="G192" t="s">
        <v>352</v>
      </c>
      <c r="H192">
        <v>144</v>
      </c>
      <c r="I192" t="s">
        <v>352</v>
      </c>
      <c r="J192">
        <v>40</v>
      </c>
      <c r="K192">
        <f t="shared" si="11"/>
        <v>0</v>
      </c>
    </row>
    <row r="193" spans="1:11" x14ac:dyDescent="0.25">
      <c r="A193" s="3" t="s">
        <v>184</v>
      </c>
      <c r="B193" s="4">
        <v>37</v>
      </c>
      <c r="C193" s="35">
        <v>99</v>
      </c>
      <c r="D193" s="37">
        <v>165</v>
      </c>
      <c r="E193" s="32">
        <f t="shared" si="10"/>
        <v>99</v>
      </c>
      <c r="F193" s="33" t="b">
        <f t="shared" si="9"/>
        <v>1</v>
      </c>
      <c r="G193" t="s">
        <v>353</v>
      </c>
      <c r="H193">
        <v>165</v>
      </c>
      <c r="I193" t="s">
        <v>353</v>
      </c>
      <c r="J193">
        <v>37</v>
      </c>
      <c r="K193">
        <f t="shared" si="11"/>
        <v>0</v>
      </c>
    </row>
    <row r="194" spans="1:11" x14ac:dyDescent="0.25">
      <c r="A194" s="3" t="s">
        <v>185</v>
      </c>
      <c r="B194" s="4">
        <v>53</v>
      </c>
      <c r="C194" s="35">
        <v>90</v>
      </c>
      <c r="D194" s="37">
        <v>150</v>
      </c>
      <c r="E194" s="32">
        <f t="shared" si="10"/>
        <v>90</v>
      </c>
      <c r="F194" s="33" t="b">
        <f t="shared" si="9"/>
        <v>1</v>
      </c>
      <c r="G194" t="s">
        <v>354</v>
      </c>
      <c r="H194">
        <v>150</v>
      </c>
      <c r="I194" t="s">
        <v>354</v>
      </c>
      <c r="J194">
        <v>53</v>
      </c>
      <c r="K194">
        <f t="shared" si="11"/>
        <v>0</v>
      </c>
    </row>
    <row r="195" spans="1:11" ht="15.75" thickBot="1" x14ac:dyDescent="0.3">
      <c r="A195" s="3" t="s">
        <v>186</v>
      </c>
      <c r="B195" s="6">
        <v>31</v>
      </c>
      <c r="C195" s="36">
        <v>74.400000000000006</v>
      </c>
      <c r="D195" s="37">
        <v>124</v>
      </c>
      <c r="E195" s="32">
        <f t="shared" si="10"/>
        <v>74.400000000000006</v>
      </c>
      <c r="F195" s="33" t="b">
        <f t="shared" si="9"/>
        <v>1</v>
      </c>
      <c r="G195" t="s">
        <v>366</v>
      </c>
      <c r="H195">
        <v>124</v>
      </c>
      <c r="I195" t="s">
        <v>366</v>
      </c>
      <c r="J195">
        <v>31</v>
      </c>
      <c r="K195">
        <f t="shared" si="11"/>
        <v>0</v>
      </c>
    </row>
    <row r="196" spans="1:11" x14ac:dyDescent="0.25">
      <c r="A196" s="3" t="s">
        <v>187</v>
      </c>
      <c r="B196" s="4">
        <v>37</v>
      </c>
      <c r="C196" s="35">
        <v>108</v>
      </c>
      <c r="D196" s="37">
        <v>180</v>
      </c>
      <c r="E196" s="32">
        <f t="shared" si="10"/>
        <v>108</v>
      </c>
      <c r="F196" s="33" t="b">
        <f t="shared" si="9"/>
        <v>1</v>
      </c>
      <c r="G196" t="s">
        <v>355</v>
      </c>
      <c r="H196">
        <v>180</v>
      </c>
      <c r="I196" t="s">
        <v>355</v>
      </c>
      <c r="J196">
        <v>37</v>
      </c>
      <c r="K196">
        <f t="shared" si="11"/>
        <v>0</v>
      </c>
    </row>
    <row r="197" spans="1:11" x14ac:dyDescent="0.25">
      <c r="A197" s="3" t="s">
        <v>188</v>
      </c>
      <c r="B197" s="4">
        <v>53</v>
      </c>
      <c r="C197" s="35">
        <v>104.4</v>
      </c>
      <c r="D197" s="37">
        <v>174</v>
      </c>
      <c r="E197" s="32">
        <f t="shared" si="10"/>
        <v>104.4</v>
      </c>
      <c r="F197" s="33" t="b">
        <f t="shared" si="9"/>
        <v>1</v>
      </c>
      <c r="G197" t="s">
        <v>356</v>
      </c>
      <c r="H197">
        <v>174</v>
      </c>
      <c r="I197" t="s">
        <v>356</v>
      </c>
      <c r="J197">
        <v>53</v>
      </c>
      <c r="K197">
        <f t="shared" si="11"/>
        <v>0</v>
      </c>
    </row>
    <row r="198" spans="1:11" x14ac:dyDescent="0.25">
      <c r="A198" s="3" t="s">
        <v>189</v>
      </c>
      <c r="B198" s="4">
        <v>37</v>
      </c>
      <c r="C198" s="35">
        <v>96</v>
      </c>
      <c r="D198" s="37">
        <v>160</v>
      </c>
      <c r="E198" s="32">
        <f t="shared" si="10"/>
        <v>96</v>
      </c>
      <c r="F198" s="33" t="b">
        <f t="shared" si="9"/>
        <v>1</v>
      </c>
      <c r="G198" t="s">
        <v>357</v>
      </c>
      <c r="H198">
        <v>160</v>
      </c>
      <c r="I198" t="s">
        <v>357</v>
      </c>
      <c r="J198">
        <v>37</v>
      </c>
      <c r="K198">
        <f t="shared" si="11"/>
        <v>0</v>
      </c>
    </row>
    <row r="199" spans="1:11" x14ac:dyDescent="0.25">
      <c r="A199" s="3" t="s">
        <v>190</v>
      </c>
      <c r="B199" s="4">
        <v>50</v>
      </c>
      <c r="C199" s="35">
        <v>93</v>
      </c>
      <c r="D199" s="37">
        <v>155</v>
      </c>
      <c r="E199" s="32">
        <f t="shared" si="10"/>
        <v>93</v>
      </c>
      <c r="F199" s="33" t="b">
        <f t="shared" si="9"/>
        <v>1</v>
      </c>
      <c r="G199" t="s">
        <v>358</v>
      </c>
      <c r="H199">
        <v>155</v>
      </c>
      <c r="I199" t="s">
        <v>358</v>
      </c>
      <c r="J199">
        <v>50</v>
      </c>
      <c r="K199">
        <f t="shared" si="11"/>
        <v>0</v>
      </c>
    </row>
    <row r="200" spans="1:11" ht="15.75" thickBot="1" x14ac:dyDescent="0.3">
      <c r="A200" s="3" t="s">
        <v>191</v>
      </c>
      <c r="B200" s="6">
        <v>31</v>
      </c>
      <c r="C200" s="36">
        <v>74.400000000000006</v>
      </c>
      <c r="D200" s="37">
        <v>124</v>
      </c>
      <c r="E200" s="32">
        <f t="shared" si="10"/>
        <v>74.400000000000006</v>
      </c>
      <c r="F200" s="33" t="b">
        <f t="shared" si="9"/>
        <v>1</v>
      </c>
      <c r="G200" t="s">
        <v>366</v>
      </c>
      <c r="H200">
        <v>124</v>
      </c>
      <c r="I200" t="s">
        <v>366</v>
      </c>
      <c r="J200">
        <v>31</v>
      </c>
      <c r="K200">
        <f t="shared" si="11"/>
        <v>0</v>
      </c>
    </row>
    <row r="201" spans="1:11" x14ac:dyDescent="0.25">
      <c r="A201" s="3" t="s">
        <v>192</v>
      </c>
      <c r="B201" s="4">
        <v>40</v>
      </c>
      <c r="C201" s="35">
        <v>111</v>
      </c>
      <c r="D201" s="37">
        <v>185</v>
      </c>
      <c r="E201" s="32">
        <f t="shared" si="10"/>
        <v>111</v>
      </c>
      <c r="F201" s="33" t="b">
        <f t="shared" si="9"/>
        <v>1</v>
      </c>
      <c r="G201" t="s">
        <v>359</v>
      </c>
      <c r="H201">
        <v>185</v>
      </c>
      <c r="I201" t="s">
        <v>359</v>
      </c>
      <c r="J201">
        <v>40</v>
      </c>
      <c r="K201">
        <f t="shared" si="11"/>
        <v>0</v>
      </c>
    </row>
    <row r="202" spans="1:11" x14ac:dyDescent="0.25">
      <c r="A202" s="3" t="s">
        <v>193</v>
      </c>
      <c r="B202" s="4">
        <v>57</v>
      </c>
      <c r="C202" s="35">
        <v>83.4</v>
      </c>
      <c r="D202" s="37">
        <v>139</v>
      </c>
      <c r="E202" s="32">
        <f t="shared" si="10"/>
        <v>83.4</v>
      </c>
      <c r="F202" s="33" t="b">
        <f t="shared" si="9"/>
        <v>1</v>
      </c>
      <c r="G202" t="s">
        <v>360</v>
      </c>
      <c r="H202">
        <v>139</v>
      </c>
      <c r="I202" t="s">
        <v>360</v>
      </c>
      <c r="J202">
        <v>57</v>
      </c>
      <c r="K202">
        <f t="shared" si="11"/>
        <v>0</v>
      </c>
    </row>
    <row r="203" spans="1:11" x14ac:dyDescent="0.25">
      <c r="A203" s="3" t="s">
        <v>387</v>
      </c>
      <c r="B203" s="4">
        <v>48</v>
      </c>
      <c r="C203" s="35">
        <v>104.4</v>
      </c>
      <c r="D203" s="37">
        <v>174</v>
      </c>
      <c r="E203" s="32">
        <f t="shared" si="10"/>
        <v>104.4</v>
      </c>
      <c r="F203" s="33" t="b">
        <f t="shared" si="9"/>
        <v>1</v>
      </c>
      <c r="G203" t="s">
        <v>361</v>
      </c>
      <c r="H203">
        <v>174</v>
      </c>
      <c r="I203" t="s">
        <v>361</v>
      </c>
      <c r="J203">
        <v>48</v>
      </c>
      <c r="K203">
        <f t="shared" si="11"/>
        <v>0</v>
      </c>
    </row>
    <row r="204" spans="1:11" x14ac:dyDescent="0.25">
      <c r="A204" s="3" t="s">
        <v>194</v>
      </c>
      <c r="B204" s="4">
        <v>33</v>
      </c>
      <c r="C204" s="35">
        <v>123</v>
      </c>
      <c r="D204" s="37">
        <v>205</v>
      </c>
      <c r="E204" s="32">
        <f t="shared" si="10"/>
        <v>123</v>
      </c>
      <c r="F204" s="33" t="b">
        <f t="shared" si="9"/>
        <v>1</v>
      </c>
      <c r="G204" t="s">
        <v>362</v>
      </c>
      <c r="H204">
        <v>205</v>
      </c>
      <c r="I204" t="s">
        <v>362</v>
      </c>
      <c r="J204">
        <v>33</v>
      </c>
      <c r="K204">
        <f t="shared" si="11"/>
        <v>0</v>
      </c>
    </row>
    <row r="205" spans="1:11" x14ac:dyDescent="0.25">
      <c r="A205" s="3" t="s">
        <v>195</v>
      </c>
      <c r="B205" s="4">
        <v>62</v>
      </c>
      <c r="C205" s="35">
        <v>114.6</v>
      </c>
      <c r="D205" s="37">
        <v>191</v>
      </c>
      <c r="E205" s="32">
        <f t="shared" si="10"/>
        <v>114.6</v>
      </c>
      <c r="F205" s="33" t="b">
        <f t="shared" si="9"/>
        <v>1</v>
      </c>
      <c r="G205" t="s">
        <v>363</v>
      </c>
      <c r="H205">
        <v>191</v>
      </c>
      <c r="I205" t="s">
        <v>363</v>
      </c>
      <c r="J205">
        <v>62</v>
      </c>
      <c r="K205">
        <f t="shared" si="11"/>
        <v>0</v>
      </c>
    </row>
    <row r="206" spans="1:11" x14ac:dyDescent="0.25">
      <c r="A206" s="3" t="s">
        <v>196</v>
      </c>
      <c r="B206" s="4">
        <v>33</v>
      </c>
      <c r="C206" s="35">
        <v>88.2</v>
      </c>
      <c r="D206" s="37">
        <v>147</v>
      </c>
      <c r="E206" s="32">
        <f t="shared" si="10"/>
        <v>88.2</v>
      </c>
      <c r="F206" s="33" t="b">
        <f t="shared" si="9"/>
        <v>1</v>
      </c>
      <c r="G206" t="s">
        <v>364</v>
      </c>
      <c r="H206">
        <v>147</v>
      </c>
      <c r="I206" t="s">
        <v>364</v>
      </c>
      <c r="J206">
        <v>33</v>
      </c>
      <c r="K206">
        <f t="shared" si="11"/>
        <v>0</v>
      </c>
    </row>
    <row r="207" spans="1:11" x14ac:dyDescent="0.25">
      <c r="A207" s="3" t="s">
        <v>197</v>
      </c>
      <c r="B207" s="4">
        <v>33</v>
      </c>
      <c r="C207" s="35">
        <v>87</v>
      </c>
      <c r="D207" s="37">
        <v>145</v>
      </c>
      <c r="E207" s="32">
        <f t="shared" si="10"/>
        <v>87</v>
      </c>
      <c r="F207" s="33" t="b">
        <f t="shared" si="9"/>
        <v>1</v>
      </c>
      <c r="G207" t="s">
        <v>365</v>
      </c>
      <c r="H207">
        <v>145</v>
      </c>
      <c r="I207" t="s">
        <v>365</v>
      </c>
      <c r="J207">
        <v>33</v>
      </c>
      <c r="K207">
        <f t="shared" si="11"/>
        <v>0</v>
      </c>
    </row>
    <row r="208" spans="1:11" ht="15.75" thickBot="1" x14ac:dyDescent="0.3">
      <c r="A208" s="5" t="s">
        <v>198</v>
      </c>
      <c r="B208" s="6">
        <v>31</v>
      </c>
      <c r="C208" s="36">
        <v>74.400000000000006</v>
      </c>
      <c r="D208" s="37">
        <v>124</v>
      </c>
      <c r="E208" s="32">
        <f t="shared" si="10"/>
        <v>74.400000000000006</v>
      </c>
      <c r="F208" s="33" t="b">
        <f t="shared" si="9"/>
        <v>1</v>
      </c>
      <c r="G208" t="s">
        <v>366</v>
      </c>
      <c r="H208">
        <v>124</v>
      </c>
      <c r="I208" t="s">
        <v>366</v>
      </c>
      <c r="J208">
        <v>31</v>
      </c>
      <c r="K208">
        <f t="shared" si="11"/>
        <v>0</v>
      </c>
    </row>
  </sheetData>
  <autoFilter ref="A1:L208">
    <filterColumn colId="6" showButton="0"/>
    <filterColumn colId="8" showButton="0"/>
  </autoFilter>
  <mergeCells count="2">
    <mergeCell ref="G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Pildymo pavyzdys</vt:lpstr>
      <vt:lpstr>Sheet1</vt:lpstr>
      <vt:lpstr>FĮ KU</vt:lpstr>
      <vt:lpstr>FĮ VKTMI + FĮ KTMI</vt:lpstr>
      <vt:lpstr>Dienpinigiai ir apgyvendinimas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2019-05-28T11:56:55Z</dcterms:modified>
</cp:coreProperties>
</file>